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0932" windowHeight="7176" tabRatio="765" activeTab="2"/>
  </bookViews>
  <sheets>
    <sheet name="титульный" sheetId="1" r:id="rId1"/>
    <sheet name="таблица 1" sheetId="2" r:id="rId2"/>
    <sheet name="таблица 2(2017г.)" sheetId="3" r:id="rId3"/>
    <sheet name="таблица2(2018г.)" sheetId="10" r:id="rId4"/>
    <sheet name="таблица2(2019г.)" sheetId="11" r:id="rId5"/>
    <sheet name="Таблица 2.1" sheetId="4" r:id="rId6"/>
    <sheet name="Таблица 2.1(2018г.)" sheetId="12" r:id="rId7"/>
    <sheet name="Таблица 2.1(2019г.)" sheetId="13" r:id="rId8"/>
    <sheet name="Таблица 3" sheetId="5" r:id="rId9"/>
    <sheet name="субсидии титульный" sheetId="8" r:id="rId10"/>
    <sheet name="субсидии таблица" sheetId="9" r:id="rId11"/>
  </sheets>
  <definedNames>
    <definedName name="_xlnm.Print_Titles" localSheetId="2">'таблица 2(2017г.)'!$6:$10</definedName>
  </definedNames>
  <calcPr calcId="124519"/>
</workbook>
</file>

<file path=xl/calcChain.xml><?xml version="1.0" encoding="utf-8"?>
<calcChain xmlns="http://schemas.openxmlformats.org/spreadsheetml/2006/main">
  <c r="D20" i="3"/>
  <c r="F17"/>
  <c r="F20"/>
  <c r="D13"/>
  <c r="D34"/>
  <c r="E14" i="13"/>
  <c r="E11" s="1"/>
  <c r="D15"/>
  <c r="D12"/>
  <c r="F11"/>
  <c r="D15" i="12"/>
  <c r="E14"/>
  <c r="D14"/>
  <c r="D12"/>
  <c r="F11"/>
  <c r="E11"/>
  <c r="I39" i="11"/>
  <c r="H39"/>
  <c r="G39"/>
  <c r="F39"/>
  <c r="E39"/>
  <c r="D39"/>
  <c r="I35"/>
  <c r="H35"/>
  <c r="G35"/>
  <c r="F35"/>
  <c r="E35"/>
  <c r="D35"/>
  <c r="D34"/>
  <c r="D33"/>
  <c r="D28"/>
  <c r="D27"/>
  <c r="D25"/>
  <c r="D24"/>
  <c r="D21" s="1"/>
  <c r="D20" s="1"/>
  <c r="D23"/>
  <c r="I21"/>
  <c r="H21"/>
  <c r="G21"/>
  <c r="F21"/>
  <c r="E21"/>
  <c r="E20" s="1"/>
  <c r="E14" s="1"/>
  <c r="I20"/>
  <c r="H20"/>
  <c r="G20"/>
  <c r="F20"/>
  <c r="F17" s="1"/>
  <c r="D17" s="1"/>
  <c r="I11"/>
  <c r="H11"/>
  <c r="G11"/>
  <c r="D23" i="10"/>
  <c r="E14" i="4"/>
  <c r="D14" i="13" l="1"/>
  <c r="D11" s="1"/>
  <c r="D11" i="12"/>
  <c r="D14" i="11"/>
  <c r="E11"/>
  <c r="D11"/>
  <c r="F11"/>
  <c r="I39" i="10"/>
  <c r="H39"/>
  <c r="G39"/>
  <c r="F39"/>
  <c r="E39"/>
  <c r="D39"/>
  <c r="I35"/>
  <c r="H35"/>
  <c r="G35"/>
  <c r="F35"/>
  <c r="E35"/>
  <c r="D35"/>
  <c r="D34"/>
  <c r="D33"/>
  <c r="D28"/>
  <c r="D27"/>
  <c r="D25"/>
  <c r="D24"/>
  <c r="I21"/>
  <c r="H21"/>
  <c r="G21"/>
  <c r="F21"/>
  <c r="E21"/>
  <c r="D21"/>
  <c r="I20"/>
  <c r="H20"/>
  <c r="G20"/>
  <c r="F20"/>
  <c r="F17" s="1"/>
  <c r="E20"/>
  <c r="D20"/>
  <c r="E14"/>
  <c r="D14" s="1"/>
  <c r="I11"/>
  <c r="H11"/>
  <c r="G11"/>
  <c r="E11"/>
  <c r="D17" i="3"/>
  <c r="D24"/>
  <c r="D23"/>
  <c r="D33"/>
  <c r="D28"/>
  <c r="D27"/>
  <c r="D25"/>
  <c r="D12" i="4"/>
  <c r="J7" i="9"/>
  <c r="I7"/>
  <c r="F7"/>
  <c r="F21" i="3"/>
  <c r="G21"/>
  <c r="G20" s="1"/>
  <c r="H21"/>
  <c r="H20" s="1"/>
  <c r="I21"/>
  <c r="I20" s="1"/>
  <c r="E39"/>
  <c r="F39"/>
  <c r="G39"/>
  <c r="H39"/>
  <c r="I39"/>
  <c r="D39"/>
  <c r="E35"/>
  <c r="F35"/>
  <c r="G35"/>
  <c r="H35"/>
  <c r="I35"/>
  <c r="D35"/>
  <c r="F11"/>
  <c r="G11"/>
  <c r="H11"/>
  <c r="I11"/>
  <c r="F11" i="4"/>
  <c r="C19" i="2"/>
  <c r="C17" s="1"/>
  <c r="C26"/>
  <c r="C9"/>
  <c r="D17" i="10" l="1"/>
  <c r="D11" s="1"/>
  <c r="F11"/>
  <c r="E21" i="3"/>
  <c r="E20" s="1"/>
  <c r="E11" i="4"/>
  <c r="D21" i="3"/>
  <c r="D14" i="4"/>
  <c r="D11" s="1"/>
  <c r="E14" i="3" l="1"/>
  <c r="D14" s="1"/>
  <c r="D11" s="1"/>
  <c r="E11" l="1"/>
</calcChain>
</file>

<file path=xl/sharedStrings.xml><?xml version="1.0" encoding="utf-8"?>
<sst xmlns="http://schemas.openxmlformats.org/spreadsheetml/2006/main" count="513" uniqueCount="192">
  <si>
    <t>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</si>
  <si>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</si>
  <si>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</si>
  <si>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</si>
  <si>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</si>
  <si>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</si>
  <si>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</si>
  <si>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</si>
  <si>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</si>
  <si>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</si>
  <si>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</si>
  <si>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</si>
  <si>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</si>
  <si>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</si>
  <si>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</si>
  <si>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</si>
  <si>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</si>
  <si>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</si>
  <si>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</si>
  <si>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</si>
  <si>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1</t>
  </si>
  <si>
    <t xml:space="preserve">Показатели финансового состояния учреждения (подразделения) 
</t>
  </si>
  <si>
    <t>(последнюю отчетную дату)</t>
  </si>
  <si>
    <t>3.1</t>
  </si>
  <si>
    <t>3.2</t>
  </si>
  <si>
    <t>2.1</t>
  </si>
  <si>
    <t>2.2</t>
  </si>
  <si>
    <t>2.3</t>
  </si>
  <si>
    <t>2.4</t>
  </si>
  <si>
    <t>1.1</t>
  </si>
  <si>
    <t>1.2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</si>
  <si>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</si>
  <si>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</si>
  <si>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</si>
  <si>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</si>
  <si>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</si>
  <si>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</si>
  <si>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</si>
  <si>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</si>
  <si>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</si>
  <si>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</si>
  <si>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</si>
  <si>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</si>
  <si>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</si>
  <si>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</si>
  <si>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</si>
  <si>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</si>
  <si>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</si>
  <si>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</si>
  <si>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</si>
  <si>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</si>
  <si>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</si>
  <si>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стипендия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</si>
  <si>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</si>
  <si>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</si>
  <si>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</si>
  <si>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 том числе на закупку коммунальных услуг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</si>
  <si>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</si>
  <si>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</si>
  <si>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</si>
  <si>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</si>
  <si>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</si>
  <si>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</si>
  <si>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</si>
  <si>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</si>
  <si>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</t>
  </si>
  <si>
    <t>Показатели по поступлениям и выплатам учреждения (подразделения)</t>
  </si>
  <si>
    <t>на _____________________ 20__ г.</t>
  </si>
  <si>
    <t>х</t>
  </si>
  <si>
    <t>безвозмездные перечисления организациям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</si>
  <si>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</si>
  <si>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</si>
  <si>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</si>
  <si>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010</t>
  </si>
  <si>
    <t>020</t>
  </si>
  <si>
    <t>030</t>
  </si>
  <si>
    <t>Сумма              (тыс. руб.)</t>
  </si>
  <si>
    <t>Таблица 3</t>
  </si>
  <si>
    <t>Справочная информация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</si>
  <si>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</si>
  <si>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</si>
  <si>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</si>
  <si>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</si>
  <si>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</si>
  <si>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</si>
  <si>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</si>
  <si>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Показатели выплат по расходам на закупку товаров, работ, услуг учреждения (подразделения)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</si>
  <si>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</si>
  <si>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</si>
  <si>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</si>
  <si>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</si>
  <si>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</si>
  <si>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КОДЫ</t>
  </si>
  <si>
    <t>Форма по КФД</t>
  </si>
  <si>
    <t>Дата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</si>
  <si>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</si>
  <si>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</si>
  <si>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</si>
  <si>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</si>
  <si>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</si>
  <si>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>Министр образования, науки и молодежной политики Забайкальского края</t>
  </si>
  <si>
    <t>А.Г.Чумилин</t>
  </si>
  <si>
    <t xml:space="preserve">Единица измерения: </t>
  </si>
  <si>
    <t>0001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</si>
  <si>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</si>
  <si>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</si>
  <si>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СВЕДЕНИЯ</t>
  </si>
  <si>
    <t>ОБ ОПЕРАЦИЯХ С ЦЕЛЕВЫМИ СУБСИДИЯМИ, ПРЕДОСТАВЛЕННЫМИ</t>
  </si>
  <si>
    <t>ГОСУДАРСТВЕННОМУ (МУНИЦИПАЛЬНОМУ) УЧРЕЖДЕНИЮ НА 20__ Г.</t>
  </si>
  <si>
    <t>Государственное учреждение (подразделение)</t>
  </si>
  <si>
    <t>Наименование бюджета</t>
  </si>
  <si>
    <t>Министерство образования, науки и молодежной политики Забайкальского края</t>
  </si>
  <si>
    <t>Глава по БК</t>
  </si>
  <si>
    <t>Наименование органа, осуществляющего  ведение лицевого счета</t>
  </si>
  <si>
    <t>руб. (с точностью до второго десятичного знака)</t>
  </si>
  <si>
    <t>(наименование иностранной валюты)</t>
  </si>
  <si>
    <t>Наименование субсидии</t>
  </si>
  <si>
    <t>Код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</si>
  <si>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</si>
  <si>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</si>
  <si>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</si>
  <si>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</si>
  <si>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</si>
  <si>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</si>
  <si>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</si>
  <si>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</si>
  <si>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Номер страницы</t>
  </si>
  <si>
    <t>Всего страниц</t>
  </si>
  <si>
    <t>Форма по ОКУД</t>
  </si>
  <si>
    <t>Дата представления предыдущих сведений</t>
  </si>
  <si>
    <t>по ОКТМО</t>
  </si>
  <si>
    <t>по ОКВ</t>
  </si>
  <si>
    <t>Руководитель</t>
  </si>
  <si>
    <t>Руководитель финансово-экономической службы</t>
  </si>
  <si>
    <t>Ответственный исполнитель</t>
  </si>
  <si>
    <t>"____" __________________ 201__г.</t>
  </si>
  <si>
    <t>(должность)</t>
  </si>
  <si>
    <t>(телефон)</t>
  </si>
  <si>
    <t xml:space="preserve"> О ПРИНЯТИИ НАСТОЯЩИХ СВЕДЕНИЙ</t>
  </si>
  <si>
    <t xml:space="preserve">ОТМЕТКА ОРГАНА, ОСУЩЕСТВЛЯЮЩЕГО ВЕДЕНИЕ ЛИЦЕВОГО СЧЕТА, </t>
  </si>
  <si>
    <t>Сведения о деятельности учреждения</t>
  </si>
  <si>
    <t>Цели деятельности учреждения:</t>
  </si>
  <si>
    <t>Виды деятельности учреждения:</t>
  </si>
  <si>
    <t>Государственное профессиональное образовательное учреждение "Читинское торгово-кулинарное училище"</t>
  </si>
  <si>
    <t>7536095430/753601001</t>
  </si>
  <si>
    <t>672039, г.Чита, ул.Верхоленская,д.14</t>
  </si>
  <si>
    <t>Согласно Устава ГПОУ "ЧТКУ" с целью образовательного процесса является подготовка работников квалифицированного труда по всем направлениям общественно-полезной деятельности на базе основного общего и среднего (полного) общего образования</t>
  </si>
  <si>
    <t>Образовательная деятельность в сфере образования по программам среднего профессионального образования и профессиональной подготовки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</si>
  <si>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</si>
  <si>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r>
      <t>на  20</t>
    </r>
    <r>
      <rPr>
        <u/>
        <sz val="11"/>
        <color theme="1"/>
        <rFont val="Times New Roman"/>
        <family val="1"/>
        <charset val="204"/>
      </rPr>
      <t xml:space="preserve"> 16 </t>
    </r>
    <r>
      <rPr>
        <sz val="11"/>
        <color theme="1"/>
        <rFont val="Times New Roman"/>
        <family val="2"/>
        <charset val="204"/>
      </rPr>
      <t xml:space="preserve"> г.</t>
    </r>
  </si>
  <si>
    <t xml:space="preserve">Е.А.Вишневецкая </t>
  </si>
  <si>
    <t>С.Ю.Круковская</t>
  </si>
  <si>
    <t>31-13-28</t>
  </si>
  <si>
    <t>Бюджет Забайкальского края</t>
  </si>
  <si>
    <t>Управление Федерального казначейства по Забайкальскому краю</t>
  </si>
  <si>
    <t>Стипендия</t>
  </si>
  <si>
    <t>Дополнительные гарантии по социальной поддержке детей-сирот и детей, оставшихся без попечения родителей</t>
  </si>
  <si>
    <t>Е.А.Вишневецкая</t>
  </si>
  <si>
    <t>главный бухгалтер</t>
  </si>
  <si>
    <t>7(3022)311328</t>
  </si>
  <si>
    <t>не надо</t>
  </si>
  <si>
    <t>из них:                                                  - электроэнегрия                                            -тепловая энергия                                           -водоснабжение и водоотведение       - продукты питания                                    - расходы на закупку товаров,работ и услуг</t>
  </si>
  <si>
    <t xml:space="preserve">Учреждение в праве оказывать населению, предприятиям, учреждениям и организациям платные дополнительные образовательные услуги: оказание образовательных услуг по подготовке, переподготовке и повышению квалификации по профессиям: "Повар", "Кондитер", "Продавец продовольственных товаров (широкого профиля)", "Продавец продовольственных товаров (по группам товаров)", "Продавец непродовольственных товаров (по группам товаров)", "Официант".                                                                                                                                                          </t>
  </si>
  <si>
    <t>А.А.Томских</t>
  </si>
  <si>
    <t xml:space="preserve"> Министр образования, науки и молодежной политики Забайкальского края</t>
  </si>
  <si>
    <r>
      <t xml:space="preserve">на </t>
    </r>
    <r>
      <rPr>
        <b/>
        <u/>
        <sz val="11"/>
        <rFont val="Times New Roman"/>
        <family val="1"/>
        <charset val="204"/>
      </rPr>
      <t xml:space="preserve">                                </t>
    </r>
    <r>
      <rPr>
        <b/>
        <sz val="11"/>
        <rFont val="Times New Roman"/>
        <family val="1"/>
        <charset val="204"/>
      </rPr>
      <t xml:space="preserve"> 20</t>
    </r>
    <r>
      <rPr>
        <b/>
        <u/>
        <sz val="11"/>
        <rFont val="Times New Roman"/>
        <family val="1"/>
        <charset val="204"/>
      </rPr>
      <t xml:space="preserve">      </t>
    </r>
    <r>
      <rPr>
        <b/>
        <sz val="11"/>
        <rFont val="Times New Roman"/>
        <family val="1"/>
        <charset val="204"/>
      </rPr>
      <t xml:space="preserve"> г.</t>
    </r>
  </si>
  <si>
    <t>ПЛАН ФИНАНСОВО-ХОЗЯЙСТВЕННОЙ ДЕЯТЕЛЬНОСТИ НА 2017 ГОД</t>
  </si>
  <si>
    <t>Общая балансовая стоимость недвижимого имущества на 01 января 2017 г. -38 789 465,29 руб. ,                                                                      в том числе:                                                                                                                                                                                                закрепленного собственником имущества за учреждением на праве оперативного управления -38 789 465,29 руб.,                                                                                                                                                приобретенного учреждением за счет выделенных собственником имущества учреждения средств - 0,00 руб.,                                                                                                                                         приобретенного учреждением за счет доходов, полученных от иной приносящей доход деятельности - 0,00 руб.                                                                                                                                    Общая балансовая стоимость  движимого государственного имущества на 01 января 2016г.-6 579 536,20 руб.                                                                                                                                                                Балансовая стоимость особо ценного движимого имущества -2 743 464,91 руб.</t>
  </si>
  <si>
    <r>
      <t xml:space="preserve">на  </t>
    </r>
    <r>
      <rPr>
        <u/>
        <sz val="11"/>
        <color theme="1"/>
        <rFont val="Times New Roman"/>
        <family val="1"/>
        <charset val="204"/>
      </rPr>
      <t xml:space="preserve">январь  </t>
    </r>
    <r>
      <rPr>
        <sz val="11"/>
        <color theme="1"/>
        <rFont val="Times New Roman"/>
        <family val="2"/>
        <charset val="204"/>
      </rPr>
      <t xml:space="preserve"> 20 17  г.</t>
    </r>
  </si>
  <si>
    <r>
      <t xml:space="preserve">на                 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2"/>
        <charset val="204"/>
      </rPr>
      <t xml:space="preserve"> 20 18  г.</t>
    </r>
  </si>
  <si>
    <r>
      <t>на 20</t>
    </r>
    <r>
      <rPr>
        <u/>
        <sz val="11"/>
        <color theme="1"/>
        <rFont val="Times New Roman"/>
        <family val="1"/>
        <charset val="204"/>
      </rPr>
      <t xml:space="preserve"> 17 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</si>
  <si>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 xml:space="preserve">на 20 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</si>
  <si>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</si>
  <si>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>Разрешенный к использованию остаток субсидии прошлых лет на начало 20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1"/>
        <charset val="204"/>
      </rPr>
      <t xml:space="preserve"> г.</t>
    </r>
  </si>
  <si>
    <r>
      <t>"</t>
    </r>
    <r>
      <rPr>
        <u/>
        <sz val="11"/>
        <rFont val="Times New Roman"/>
        <family val="1"/>
        <charset val="204"/>
      </rPr>
      <t xml:space="preserve">      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                      </t>
    </r>
    <r>
      <rPr>
        <sz val="11"/>
        <rFont val="Times New Roman"/>
        <family val="1"/>
        <charset val="204"/>
      </rPr>
      <t xml:space="preserve"> 201</t>
    </r>
    <r>
      <rPr>
        <u/>
        <sz val="11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>г.</t>
    </r>
  </si>
  <si>
    <t xml:space="preserve">из них:                                                                                           -тепловая энергия                                           -водоснабжение и водоотведение     -электроэнергия     </t>
  </si>
  <si>
    <t xml:space="preserve">                                                                  1 184 269,83                             50 489,25                                185 000,00</t>
  </si>
  <si>
    <t xml:space="preserve">436 500,00                                               1 916 401,00                               90 000,00                                         500 000,00                                       1 131 640,0                                                         </t>
  </si>
  <si>
    <r>
      <t xml:space="preserve">на                 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2"/>
        <charset val="204"/>
      </rPr>
      <t xml:space="preserve"> 20 19  г.</t>
    </r>
  </si>
  <si>
    <t>И ПЛАНОВЫЙ ПЕРИОД 2018г. И 2019г.</t>
  </si>
  <si>
    <r>
      <t xml:space="preserve">на </t>
    </r>
    <r>
      <rPr>
        <u/>
        <sz val="11"/>
        <color theme="1"/>
        <rFont val="Times New Roman"/>
        <family val="1"/>
        <charset val="204"/>
      </rPr>
      <t xml:space="preserve">                      </t>
    </r>
    <r>
      <rPr>
        <sz val="11"/>
        <color theme="1"/>
        <rFont val="Times New Roman"/>
        <family val="2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 xml:space="preserve"> 17   </t>
    </r>
    <r>
      <rPr>
        <sz val="11"/>
        <color theme="1"/>
        <rFont val="Times New Roman"/>
        <family val="2"/>
        <charset val="204"/>
      </rPr>
      <t xml:space="preserve"> г.</t>
    </r>
  </si>
  <si>
    <r>
      <t xml:space="preserve">на </t>
    </r>
    <r>
      <rPr>
        <u/>
        <sz val="11"/>
        <color theme="1"/>
        <rFont val="Times New Roman"/>
        <family val="1"/>
        <charset val="204"/>
      </rPr>
      <t xml:space="preserve">                      </t>
    </r>
    <r>
      <rPr>
        <sz val="11"/>
        <color theme="1"/>
        <rFont val="Times New Roman"/>
        <family val="2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 xml:space="preserve"> 18  </t>
    </r>
    <r>
      <rPr>
        <sz val="11"/>
        <color theme="1"/>
        <rFont val="Times New Roman"/>
        <family val="2"/>
        <charset val="204"/>
      </rPr>
      <t xml:space="preserve"> г.</t>
    </r>
  </si>
  <si>
    <t xml:space="preserve">240 000,00                                             132 000,00                              60 000,00                                         400 000,00                                       699 640,00                                                        </t>
  </si>
  <si>
    <r>
      <t>на 20</t>
    </r>
    <r>
      <rPr>
        <u/>
        <sz val="11"/>
        <color theme="1"/>
        <rFont val="Times New Roman"/>
        <family val="1"/>
        <charset val="204"/>
      </rPr>
      <t xml:space="preserve"> 18 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</si>
  <si>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 xml:space="preserve">на 20 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</si>
  <si>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</si>
  <si>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 xml:space="preserve">на </t>
    </r>
    <r>
      <rPr>
        <u/>
        <sz val="11"/>
        <color theme="1"/>
        <rFont val="Times New Roman"/>
        <family val="1"/>
        <charset val="204"/>
      </rPr>
      <t xml:space="preserve">                      </t>
    </r>
    <r>
      <rPr>
        <sz val="11"/>
        <color theme="1"/>
        <rFont val="Times New Roman"/>
        <family val="2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 xml:space="preserve"> 19  </t>
    </r>
    <r>
      <rPr>
        <sz val="11"/>
        <color theme="1"/>
        <rFont val="Times New Roman"/>
        <family val="2"/>
        <charset val="204"/>
      </rPr>
      <t xml:space="preserve"> г.</t>
    </r>
  </si>
  <si>
    <r>
      <t>на 20</t>
    </r>
    <r>
      <rPr>
        <u/>
        <sz val="11"/>
        <color theme="1"/>
        <rFont val="Times New Roman"/>
        <family val="1"/>
        <charset val="204"/>
      </rPr>
      <t xml:space="preserve"> 19 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</si>
  <si>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 xml:space="preserve">на 20 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</si>
  <si>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2"/>
        <charset val="204"/>
      </rPr>
      <t xml:space="preserve"> г. очередной финансовый год</t>
    </r>
  </si>
  <si>
    <t xml:space="preserve">240 000,00                                             132 000,00                              60 000,00                                         400 000,00                                       799 640,00                                                        </t>
  </si>
  <si>
    <t>7536032409/753601001</t>
  </si>
</sst>
</file>

<file path=xl/styles.xml><?xml version="1.0" encoding="utf-8"?>
<styleSheet xmlns="http://schemas.openxmlformats.org/spreadsheetml/2006/main">
  <fonts count="19"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4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4" fillId="0" borderId="0" xfId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7" fillId="0" borderId="0" xfId="1" applyFont="1" applyAlignment="1">
      <alignment horizontal="right" vertical="center" wrapText="1" indent="2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0" xfId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2" fillId="0" borderId="0" xfId="0" applyFont="1" applyBorder="1" applyAlignment="1">
      <alignment horizontal="center" vertical="center" wrapText="1"/>
    </xf>
    <xf numFmtId="0" fontId="4" fillId="0" borderId="0" xfId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justify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4"/>
    </xf>
    <xf numFmtId="0" fontId="1" fillId="0" borderId="3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284C86C5B40711C96962E740E97CB5DA4ED2AE9A7DC24820103B1BEF1A7A496AD8837664A846bCv2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284C86C5B40711C96962E740E97CB5DA4ED2AE9A7DC24820103B1BEF1A7A496AD8837664A846bCv2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284C86C5B40711C96962E740E97CB5DA4ED2AE9A7DC24820103B1BEF1A7A496AD8837664A846bCv2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84C86C5B40711C96962E740E97CB5DA4ED2A4997BC74820103B1BEF1Ab7vAG" TargetMode="External"/><Relationship Id="rId1" Type="http://schemas.openxmlformats.org/officeDocument/2006/relationships/hyperlink" Target="consultantplus://offline/ref=284C86C5B40711C96962E740E97CB5DA4EDDA09D7CC34820103B1BEF1Ab7vA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84C86C5B40711C96962E740E97CB5DA4ED2A4997BC74820103B1BEF1Ab7vAG" TargetMode="External"/><Relationship Id="rId1" Type="http://schemas.openxmlformats.org/officeDocument/2006/relationships/hyperlink" Target="consultantplus://offline/ref=284C86C5B40711C96962E740E97CB5DA4EDDA09D7CC34820103B1BEF1Ab7vA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84C86C5B40711C96962E740E97CB5DA4ED2A4997BC74820103B1BEF1Ab7vAG" TargetMode="External"/><Relationship Id="rId1" Type="http://schemas.openxmlformats.org/officeDocument/2006/relationships/hyperlink" Target="consultantplus://offline/ref=284C86C5B40711C96962E740E97CB5DA4EDDA09D7CC34820103B1BEF1Ab7vAG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consultantplus://offline/ref=284C86C5B40711C96962E740E97CB5DA4ED2AE9A7DC24820103B1BEF1Ab7v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opLeftCell="A9" zoomScale="80" zoomScaleNormal="80" workbookViewId="0">
      <selection activeCell="D17" sqref="D17:E17"/>
    </sheetView>
  </sheetViews>
  <sheetFormatPr defaultColWidth="9.33203125" defaultRowHeight="13.2"/>
  <cols>
    <col min="1" max="7" width="14.33203125" style="23" customWidth="1"/>
    <col min="8" max="8" width="19" style="23" customWidth="1"/>
    <col min="9" max="9" width="14.33203125" style="23" customWidth="1"/>
    <col min="10" max="16384" width="9.33203125" style="23"/>
  </cols>
  <sheetData>
    <row r="1" spans="1:9" ht="15.6">
      <c r="A1" s="20"/>
      <c r="B1" s="20"/>
      <c r="C1" s="20"/>
      <c r="D1" s="21"/>
      <c r="E1" s="91" t="s">
        <v>87</v>
      </c>
      <c r="F1" s="91"/>
      <c r="G1" s="91"/>
      <c r="H1" s="91"/>
      <c r="I1" s="91"/>
    </row>
    <row r="2" spans="1:9" ht="37.5" customHeight="1">
      <c r="A2" s="20"/>
      <c r="B2" s="20"/>
      <c r="C2" s="20"/>
      <c r="D2" s="21"/>
      <c r="E2" s="92" t="s">
        <v>164</v>
      </c>
      <c r="F2" s="92"/>
      <c r="G2" s="92"/>
      <c r="H2" s="92"/>
      <c r="I2" s="92"/>
    </row>
    <row r="3" spans="1:9" ht="13.8">
      <c r="A3" s="20"/>
      <c r="B3" s="20"/>
      <c r="C3" s="20"/>
      <c r="D3" s="21"/>
      <c r="E3" s="93" t="s">
        <v>88</v>
      </c>
      <c r="F3" s="93"/>
      <c r="G3" s="93"/>
      <c r="H3" s="93"/>
      <c r="I3" s="93"/>
    </row>
    <row r="4" spans="1:9" ht="15.6">
      <c r="A4" s="20"/>
      <c r="B4" s="20"/>
      <c r="C4" s="20"/>
      <c r="D4" s="21"/>
      <c r="E4" s="37"/>
      <c r="F4" s="37"/>
      <c r="G4" s="37"/>
      <c r="H4" s="92" t="s">
        <v>163</v>
      </c>
      <c r="I4" s="92"/>
    </row>
    <row r="5" spans="1:9" ht="13.8">
      <c r="A5" s="20"/>
      <c r="B5" s="20"/>
      <c r="C5" s="20"/>
      <c r="D5" s="21"/>
      <c r="E5" s="95" t="s">
        <v>89</v>
      </c>
      <c r="F5" s="95"/>
      <c r="G5" s="95"/>
      <c r="H5" s="93" t="s">
        <v>90</v>
      </c>
      <c r="I5" s="93"/>
    </row>
    <row r="6" spans="1:9" ht="15.6">
      <c r="A6" s="20"/>
      <c r="B6" s="20"/>
      <c r="C6" s="20"/>
      <c r="D6" s="21"/>
      <c r="E6" s="91" t="s">
        <v>91</v>
      </c>
      <c r="F6" s="91"/>
      <c r="G6" s="91"/>
      <c r="H6" s="91"/>
      <c r="I6" s="91"/>
    </row>
    <row r="7" spans="1:9" ht="13.8">
      <c r="A7" s="20"/>
      <c r="B7" s="20"/>
      <c r="C7" s="20"/>
      <c r="D7" s="21"/>
      <c r="E7" s="20"/>
      <c r="F7" s="20"/>
      <c r="G7" s="20"/>
      <c r="H7" s="20"/>
      <c r="I7" s="20"/>
    </row>
    <row r="8" spans="1:9" ht="13.8">
      <c r="A8" s="20"/>
      <c r="B8" s="20"/>
      <c r="C8" s="20"/>
      <c r="D8" s="21"/>
      <c r="E8" s="20"/>
      <c r="F8" s="20"/>
      <c r="G8" s="20"/>
      <c r="H8" s="20"/>
      <c r="I8" s="20"/>
    </row>
    <row r="9" spans="1:9" ht="13.8">
      <c r="A9" s="20"/>
      <c r="B9" s="20"/>
      <c r="C9" s="20"/>
      <c r="D9" s="21"/>
      <c r="E9" s="20"/>
      <c r="F9" s="20"/>
      <c r="G9" s="20"/>
      <c r="H9" s="20"/>
      <c r="I9" s="20"/>
    </row>
    <row r="10" spans="1:9" ht="17.399999999999999">
      <c r="A10" s="94" t="s">
        <v>166</v>
      </c>
      <c r="B10" s="94"/>
      <c r="C10" s="94"/>
      <c r="D10" s="94"/>
      <c r="E10" s="94"/>
      <c r="F10" s="94"/>
      <c r="G10" s="94"/>
      <c r="H10" s="94"/>
      <c r="I10" s="94"/>
    </row>
    <row r="11" spans="1:9" ht="17.399999999999999">
      <c r="A11" s="24"/>
      <c r="B11" s="94" t="s">
        <v>179</v>
      </c>
      <c r="C11" s="94"/>
      <c r="D11" s="94"/>
      <c r="E11" s="94"/>
      <c r="F11" s="94"/>
      <c r="G11" s="94"/>
      <c r="H11" s="94"/>
      <c r="I11" s="24"/>
    </row>
    <row r="12" spans="1:9" ht="17.399999999999999">
      <c r="A12" s="24"/>
      <c r="B12" s="24"/>
      <c r="C12" s="24"/>
      <c r="D12" s="24"/>
      <c r="E12" s="24"/>
      <c r="F12" s="24"/>
      <c r="G12" s="24"/>
      <c r="H12" s="25"/>
      <c r="I12" s="31" t="s">
        <v>92</v>
      </c>
    </row>
    <row r="13" spans="1:9" ht="17.399999999999999">
      <c r="A13" s="24"/>
      <c r="B13" s="24"/>
      <c r="C13" s="24"/>
      <c r="D13" s="24"/>
      <c r="E13" s="24"/>
      <c r="F13" s="24"/>
      <c r="G13" s="24"/>
      <c r="H13" s="38" t="s">
        <v>93</v>
      </c>
      <c r="I13" s="27"/>
    </row>
    <row r="14" spans="1:9" ht="20.25" customHeight="1">
      <c r="A14" s="28"/>
      <c r="B14" s="28"/>
      <c r="C14" s="96" t="s">
        <v>165</v>
      </c>
      <c r="D14" s="96"/>
      <c r="E14" s="96"/>
      <c r="F14" s="96"/>
      <c r="G14" s="96"/>
      <c r="H14" s="38" t="s">
        <v>94</v>
      </c>
      <c r="I14" s="72"/>
    </row>
    <row r="15" spans="1:9" ht="29.25" customHeight="1">
      <c r="A15" s="84" t="s">
        <v>109</v>
      </c>
      <c r="B15" s="84"/>
      <c r="C15" s="84"/>
      <c r="D15" s="85" t="s">
        <v>143</v>
      </c>
      <c r="E15" s="85"/>
      <c r="F15" s="86"/>
      <c r="G15" s="86"/>
      <c r="H15" s="38" t="s">
        <v>95</v>
      </c>
      <c r="I15" s="88">
        <v>1492583</v>
      </c>
    </row>
    <row r="16" spans="1:9" ht="11.25" customHeight="1">
      <c r="A16" s="35"/>
      <c r="B16" s="35"/>
      <c r="C16" s="35"/>
      <c r="D16" s="41"/>
      <c r="E16" s="41"/>
      <c r="F16" s="40"/>
      <c r="G16" s="40"/>
      <c r="H16" s="38"/>
      <c r="I16" s="89"/>
    </row>
    <row r="17" spans="1:9" ht="13.8">
      <c r="A17" s="84" t="s">
        <v>96</v>
      </c>
      <c r="B17" s="84"/>
      <c r="C17" s="84"/>
      <c r="D17" s="90" t="s">
        <v>191</v>
      </c>
      <c r="E17" s="90"/>
      <c r="F17" s="46"/>
      <c r="G17" s="46"/>
      <c r="H17" s="38"/>
      <c r="I17" s="27"/>
    </row>
    <row r="18" spans="1:9" ht="13.8">
      <c r="A18" s="35"/>
      <c r="B18" s="35"/>
      <c r="C18" s="35"/>
      <c r="D18" s="32"/>
      <c r="E18" s="32"/>
      <c r="F18" s="36"/>
      <c r="G18" s="36"/>
      <c r="H18" s="38" t="s">
        <v>130</v>
      </c>
      <c r="I18" s="31">
        <v>760000000</v>
      </c>
    </row>
    <row r="19" spans="1:9" ht="49.5" customHeight="1">
      <c r="A19" s="84" t="s">
        <v>98</v>
      </c>
      <c r="B19" s="84"/>
      <c r="C19" s="84"/>
      <c r="D19" s="85" t="s">
        <v>111</v>
      </c>
      <c r="E19" s="85"/>
      <c r="F19" s="86"/>
      <c r="G19" s="86"/>
      <c r="H19" s="38"/>
      <c r="I19" s="27"/>
    </row>
    <row r="20" spans="1:9" ht="27.75" customHeight="1">
      <c r="A20" s="35"/>
      <c r="B20" s="35"/>
      <c r="C20" s="35"/>
      <c r="D20" s="32"/>
      <c r="E20" s="32"/>
      <c r="F20" s="36"/>
      <c r="G20" s="36"/>
      <c r="H20" s="47"/>
      <c r="I20" s="27"/>
    </row>
    <row r="21" spans="1:9" ht="49.5" customHeight="1">
      <c r="A21" s="84" t="s">
        <v>99</v>
      </c>
      <c r="B21" s="84"/>
      <c r="C21" s="84"/>
      <c r="D21" s="85" t="s">
        <v>145</v>
      </c>
      <c r="E21" s="85"/>
      <c r="F21" s="86"/>
      <c r="G21" s="86"/>
      <c r="H21" s="38"/>
      <c r="I21" s="27"/>
    </row>
    <row r="22" spans="1:9" ht="26.25" customHeight="1">
      <c r="A22" s="35"/>
      <c r="B22" s="35"/>
      <c r="C22" s="35"/>
      <c r="D22" s="32"/>
      <c r="E22" s="32"/>
      <c r="F22" s="40"/>
      <c r="G22" s="40"/>
      <c r="H22" s="38" t="s">
        <v>95</v>
      </c>
      <c r="I22" s="31"/>
    </row>
    <row r="23" spans="1:9" ht="13.8">
      <c r="A23" s="84" t="s">
        <v>102</v>
      </c>
      <c r="B23" s="84"/>
      <c r="C23" s="84"/>
      <c r="D23" s="87" t="s">
        <v>114</v>
      </c>
      <c r="E23" s="87"/>
      <c r="F23" s="87"/>
      <c r="G23" s="87"/>
      <c r="H23" s="38"/>
      <c r="I23" s="31"/>
    </row>
    <row r="24" spans="1:9" ht="13.8">
      <c r="A24" s="35"/>
      <c r="B24" s="35"/>
      <c r="C24" s="35"/>
      <c r="D24" s="87"/>
      <c r="E24" s="87"/>
      <c r="F24" s="87"/>
      <c r="G24" s="87"/>
      <c r="H24" s="38" t="s">
        <v>97</v>
      </c>
      <c r="I24" s="31"/>
    </row>
    <row r="25" spans="1:9" ht="13.8">
      <c r="A25" s="35"/>
      <c r="B25" s="35"/>
      <c r="C25" s="35"/>
      <c r="D25" s="98"/>
      <c r="E25" s="98"/>
      <c r="F25" s="98"/>
      <c r="G25" s="98"/>
      <c r="H25" s="38" t="s">
        <v>131</v>
      </c>
      <c r="I25" s="31"/>
    </row>
    <row r="26" spans="1:9" ht="13.8">
      <c r="A26" s="84"/>
      <c r="B26" s="84"/>
      <c r="C26" s="84"/>
      <c r="D26" s="87"/>
      <c r="E26" s="87"/>
      <c r="F26" s="97"/>
      <c r="G26" s="97"/>
      <c r="H26" s="30"/>
      <c r="I26" s="30"/>
    </row>
    <row r="27" spans="1:9" ht="15" customHeight="1">
      <c r="A27" s="99" t="s">
        <v>140</v>
      </c>
      <c r="B27" s="99"/>
      <c r="C27" s="99"/>
      <c r="D27" s="99"/>
      <c r="E27" s="99"/>
      <c r="F27" s="99"/>
      <c r="G27" s="99"/>
      <c r="H27" s="99"/>
      <c r="I27" s="99"/>
    </row>
    <row r="30" spans="1:9" ht="55.2" customHeight="1">
      <c r="A30" s="80" t="s">
        <v>141</v>
      </c>
      <c r="B30" s="80"/>
      <c r="C30" s="80"/>
      <c r="D30" s="82" t="s">
        <v>146</v>
      </c>
      <c r="E30" s="82"/>
      <c r="F30" s="82"/>
      <c r="G30" s="82"/>
      <c r="H30" s="82"/>
    </row>
    <row r="34" spans="1:8" ht="41.25" customHeight="1">
      <c r="A34" s="80" t="s">
        <v>142</v>
      </c>
      <c r="B34" s="80"/>
      <c r="C34" s="80"/>
      <c r="D34" s="82" t="s">
        <v>147</v>
      </c>
      <c r="E34" s="82"/>
      <c r="F34" s="82"/>
      <c r="G34" s="82"/>
      <c r="H34" s="82"/>
    </row>
    <row r="37" spans="1:8" ht="192" customHeight="1">
      <c r="A37" s="81" t="s">
        <v>148</v>
      </c>
      <c r="B37" s="81"/>
      <c r="C37" s="81"/>
      <c r="D37" s="83" t="s">
        <v>162</v>
      </c>
      <c r="E37" s="83"/>
      <c r="F37" s="83"/>
      <c r="G37" s="83"/>
      <c r="H37" s="83"/>
    </row>
    <row r="38" spans="1:8" ht="140.4" customHeight="1">
      <c r="A38" s="79" t="s">
        <v>167</v>
      </c>
      <c r="B38" s="79"/>
      <c r="C38" s="79"/>
      <c r="D38" s="79"/>
      <c r="E38" s="79"/>
      <c r="F38" s="79"/>
      <c r="G38" s="79"/>
      <c r="H38" s="79"/>
    </row>
  </sheetData>
  <mergeCells count="33">
    <mergeCell ref="D24:G24"/>
    <mergeCell ref="A26:C26"/>
    <mergeCell ref="D26:G26"/>
    <mergeCell ref="D25:G25"/>
    <mergeCell ref="A27:I27"/>
    <mergeCell ref="D15:G15"/>
    <mergeCell ref="I15:I16"/>
    <mergeCell ref="A17:C17"/>
    <mergeCell ref="D17:E17"/>
    <mergeCell ref="E1:I1"/>
    <mergeCell ref="E2:I2"/>
    <mergeCell ref="E3:I3"/>
    <mergeCell ref="H4:I4"/>
    <mergeCell ref="H5:I5"/>
    <mergeCell ref="E6:I6"/>
    <mergeCell ref="A10:I10"/>
    <mergeCell ref="E5:G5"/>
    <mergeCell ref="C14:G14"/>
    <mergeCell ref="A15:C15"/>
    <mergeCell ref="B11:H11"/>
    <mergeCell ref="A19:C19"/>
    <mergeCell ref="D19:G19"/>
    <mergeCell ref="A21:C21"/>
    <mergeCell ref="D21:G21"/>
    <mergeCell ref="A23:C23"/>
    <mergeCell ref="D23:G23"/>
    <mergeCell ref="A38:H38"/>
    <mergeCell ref="A30:C30"/>
    <mergeCell ref="A34:C34"/>
    <mergeCell ref="A37:C37"/>
    <mergeCell ref="D30:H30"/>
    <mergeCell ref="D34:H34"/>
    <mergeCell ref="D37:H37"/>
  </mergeCells>
  <printOptions horizontalCentered="1"/>
  <pageMargins left="0.41" right="0.13" top="0.98425196850393704" bottom="0.3937007874015748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topLeftCell="A18" zoomScale="90" zoomScaleNormal="90" workbookViewId="0">
      <selection activeCell="F30" sqref="F30"/>
    </sheetView>
  </sheetViews>
  <sheetFormatPr defaultColWidth="9.33203125" defaultRowHeight="13.2"/>
  <cols>
    <col min="1" max="7" width="14.33203125" style="23" customWidth="1"/>
    <col min="8" max="8" width="19" style="23" customWidth="1"/>
    <col min="9" max="9" width="14.33203125" style="23" customWidth="1"/>
    <col min="10" max="16384" width="9.33203125" style="23"/>
  </cols>
  <sheetData>
    <row r="1" spans="1:9" ht="13.8">
      <c r="A1" s="20"/>
      <c r="B1" s="20"/>
      <c r="C1" s="20"/>
      <c r="D1" s="21"/>
      <c r="E1" s="22"/>
      <c r="F1" s="22"/>
      <c r="G1" s="22"/>
      <c r="H1" s="22"/>
      <c r="I1" s="22"/>
    </row>
    <row r="2" spans="1:9" ht="15.6">
      <c r="A2" s="20"/>
      <c r="B2" s="20"/>
      <c r="C2" s="20"/>
      <c r="D2" s="21"/>
      <c r="E2" s="91" t="s">
        <v>87</v>
      </c>
      <c r="F2" s="91"/>
      <c r="G2" s="91"/>
      <c r="H2" s="91"/>
      <c r="I2" s="91"/>
    </row>
    <row r="3" spans="1:9" ht="37.5" customHeight="1">
      <c r="A3" s="20"/>
      <c r="B3" s="20"/>
      <c r="C3" s="20"/>
      <c r="D3" s="21"/>
      <c r="E3" s="92" t="s">
        <v>100</v>
      </c>
      <c r="F3" s="92"/>
      <c r="G3" s="92"/>
      <c r="H3" s="92"/>
      <c r="I3" s="92"/>
    </row>
    <row r="4" spans="1:9" ht="13.8">
      <c r="A4" s="20"/>
      <c r="B4" s="20"/>
      <c r="C4" s="20"/>
      <c r="D4" s="21"/>
      <c r="E4" s="93" t="s">
        <v>88</v>
      </c>
      <c r="F4" s="93"/>
      <c r="G4" s="93"/>
      <c r="H4" s="93"/>
      <c r="I4" s="93"/>
    </row>
    <row r="5" spans="1:9" ht="15.6">
      <c r="A5" s="20"/>
      <c r="B5" s="20"/>
      <c r="C5" s="20"/>
      <c r="D5" s="21"/>
      <c r="E5" s="37"/>
      <c r="F5" s="37"/>
      <c r="G5" s="37"/>
      <c r="H5" s="92" t="s">
        <v>101</v>
      </c>
      <c r="I5" s="92"/>
    </row>
    <row r="6" spans="1:9" ht="13.8">
      <c r="A6" s="20"/>
      <c r="B6" s="20"/>
      <c r="C6" s="20"/>
      <c r="D6" s="21"/>
      <c r="E6" s="95" t="s">
        <v>89</v>
      </c>
      <c r="F6" s="95"/>
      <c r="G6" s="95"/>
      <c r="H6" s="93" t="s">
        <v>90</v>
      </c>
      <c r="I6" s="93"/>
    </row>
    <row r="7" spans="1:9" ht="15.6">
      <c r="A7" s="20"/>
      <c r="B7" s="20"/>
      <c r="C7" s="20"/>
      <c r="D7" s="21"/>
      <c r="E7" s="91" t="s">
        <v>91</v>
      </c>
      <c r="F7" s="91"/>
      <c r="G7" s="91"/>
      <c r="H7" s="91"/>
      <c r="I7" s="91"/>
    </row>
    <row r="8" spans="1:9" ht="13.8">
      <c r="A8" s="20"/>
      <c r="B8" s="20"/>
      <c r="C8" s="20"/>
      <c r="D8" s="21"/>
      <c r="E8" s="20"/>
      <c r="F8" s="20"/>
      <c r="G8" s="20"/>
      <c r="H8" s="20"/>
      <c r="I8" s="20"/>
    </row>
    <row r="9" spans="1:9" ht="13.8">
      <c r="A9" s="20"/>
      <c r="B9" s="20"/>
      <c r="C9" s="20"/>
      <c r="D9" s="21"/>
      <c r="E9" s="20"/>
      <c r="F9" s="20"/>
      <c r="G9" s="20"/>
      <c r="H9" s="20"/>
      <c r="I9" s="20"/>
    </row>
    <row r="10" spans="1:9" ht="13.8">
      <c r="A10" s="20"/>
      <c r="B10" s="20"/>
      <c r="C10" s="20"/>
      <c r="D10" s="21"/>
      <c r="E10" s="20"/>
      <c r="F10" s="20"/>
      <c r="G10" s="20"/>
      <c r="H10" s="20"/>
      <c r="I10" s="20"/>
    </row>
    <row r="11" spans="1:9" ht="17.399999999999999">
      <c r="A11" s="94" t="s">
        <v>106</v>
      </c>
      <c r="B11" s="94"/>
      <c r="C11" s="94"/>
      <c r="D11" s="94"/>
      <c r="E11" s="94"/>
      <c r="F11" s="94"/>
      <c r="G11" s="94"/>
      <c r="H11" s="94"/>
      <c r="I11" s="94"/>
    </row>
    <row r="12" spans="1:9" ht="17.399999999999999">
      <c r="A12" s="94" t="s">
        <v>107</v>
      </c>
      <c r="B12" s="94"/>
      <c r="C12" s="94"/>
      <c r="D12" s="94"/>
      <c r="E12" s="94"/>
      <c r="F12" s="94"/>
      <c r="G12" s="94"/>
      <c r="H12" s="94"/>
      <c r="I12" s="94"/>
    </row>
    <row r="13" spans="1:9" ht="17.399999999999999">
      <c r="A13" s="94" t="s">
        <v>108</v>
      </c>
      <c r="B13" s="94"/>
      <c r="C13" s="94"/>
      <c r="D13" s="94"/>
      <c r="E13" s="94"/>
      <c r="F13" s="94"/>
      <c r="G13" s="94"/>
      <c r="H13" s="94"/>
      <c r="I13" s="94"/>
    </row>
    <row r="14" spans="1:9" ht="17.399999999999999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7.399999999999999">
      <c r="A15" s="24"/>
      <c r="B15" s="24"/>
      <c r="C15" s="24"/>
      <c r="D15" s="24"/>
      <c r="E15" s="24"/>
      <c r="F15" s="24"/>
      <c r="G15" s="24"/>
      <c r="H15" s="25"/>
      <c r="I15" s="31" t="s">
        <v>92</v>
      </c>
    </row>
    <row r="16" spans="1:9" ht="17.399999999999999">
      <c r="A16" s="24"/>
      <c r="B16" s="24"/>
      <c r="C16" s="24"/>
      <c r="D16" s="24"/>
      <c r="E16" s="24"/>
      <c r="F16" s="24"/>
      <c r="G16" s="24"/>
      <c r="H16" s="38" t="s">
        <v>128</v>
      </c>
      <c r="I16" s="27">
        <v>501016</v>
      </c>
    </row>
    <row r="17" spans="1:10" ht="13.8">
      <c r="A17" s="28"/>
      <c r="B17" s="28"/>
      <c r="C17" s="96" t="s">
        <v>67</v>
      </c>
      <c r="D17" s="96"/>
      <c r="E17" s="96"/>
      <c r="F17" s="96"/>
      <c r="G17" s="96"/>
      <c r="H17" s="38" t="s">
        <v>94</v>
      </c>
      <c r="I17" s="29"/>
    </row>
    <row r="18" spans="1:10" ht="40.5" customHeight="1">
      <c r="A18" s="84" t="s">
        <v>109</v>
      </c>
      <c r="B18" s="84"/>
      <c r="C18" s="84"/>
      <c r="D18" s="111" t="s">
        <v>143</v>
      </c>
      <c r="E18" s="112"/>
      <c r="F18" s="113"/>
      <c r="G18" s="114"/>
      <c r="H18" s="38" t="s">
        <v>95</v>
      </c>
      <c r="I18" s="88"/>
    </row>
    <row r="19" spans="1:10" ht="9" customHeight="1">
      <c r="A19" s="35"/>
      <c r="B19" s="35"/>
      <c r="C19" s="35"/>
      <c r="D19" s="41"/>
      <c r="E19" s="41"/>
      <c r="F19" s="40"/>
      <c r="G19" s="40"/>
      <c r="H19" s="38"/>
      <c r="I19" s="89"/>
    </row>
    <row r="20" spans="1:10" ht="36">
      <c r="A20" s="84" t="s">
        <v>96</v>
      </c>
      <c r="B20" s="84"/>
      <c r="C20" s="84"/>
      <c r="D20" s="90" t="s">
        <v>144</v>
      </c>
      <c r="E20" s="90"/>
      <c r="F20" s="46"/>
      <c r="G20" s="46"/>
      <c r="H20" s="38" t="s">
        <v>129</v>
      </c>
      <c r="I20" s="27"/>
    </row>
    <row r="21" spans="1:10" ht="30.75" customHeight="1">
      <c r="A21" s="84" t="s">
        <v>110</v>
      </c>
      <c r="B21" s="84"/>
      <c r="C21" s="84"/>
      <c r="D21" s="85" t="s">
        <v>153</v>
      </c>
      <c r="E21" s="85"/>
      <c r="F21" s="86"/>
      <c r="G21" s="86"/>
      <c r="H21" s="38" t="s">
        <v>130</v>
      </c>
      <c r="I21" s="27"/>
    </row>
    <row r="22" spans="1:10" ht="31.5" customHeight="1">
      <c r="A22" s="35"/>
      <c r="B22" s="35"/>
      <c r="C22" s="35"/>
      <c r="D22" s="32"/>
      <c r="E22" s="32"/>
      <c r="F22" s="36"/>
      <c r="G22" s="36"/>
      <c r="H22" s="38"/>
      <c r="I22" s="27"/>
    </row>
    <row r="23" spans="1:10" ht="49.5" customHeight="1">
      <c r="A23" s="84" t="s">
        <v>98</v>
      </c>
      <c r="B23" s="84"/>
      <c r="C23" s="84"/>
      <c r="D23" s="85" t="s">
        <v>111</v>
      </c>
      <c r="E23" s="85"/>
      <c r="F23" s="86"/>
      <c r="G23" s="86"/>
      <c r="H23" s="47" t="s">
        <v>112</v>
      </c>
      <c r="I23" s="27"/>
    </row>
    <row r="24" spans="1:10" ht="13.8">
      <c r="A24" s="35"/>
      <c r="B24" s="35"/>
      <c r="C24" s="35"/>
      <c r="D24" s="32"/>
      <c r="E24" s="32"/>
      <c r="F24" s="36"/>
      <c r="G24" s="36"/>
      <c r="H24" s="38"/>
      <c r="I24" s="27"/>
    </row>
    <row r="25" spans="1:10" ht="49.5" customHeight="1">
      <c r="A25" s="84" t="s">
        <v>113</v>
      </c>
      <c r="B25" s="84"/>
      <c r="C25" s="84"/>
      <c r="D25" s="85" t="s">
        <v>154</v>
      </c>
      <c r="E25" s="85"/>
      <c r="F25" s="86"/>
      <c r="G25" s="86"/>
      <c r="H25" s="38" t="s">
        <v>95</v>
      </c>
      <c r="I25" s="31"/>
    </row>
    <row r="26" spans="1:10" ht="13.8">
      <c r="A26" s="35"/>
      <c r="B26" s="35"/>
      <c r="C26" s="35"/>
      <c r="D26" s="32"/>
      <c r="E26" s="32"/>
      <c r="F26" s="40"/>
      <c r="G26" s="40"/>
      <c r="H26" s="38"/>
      <c r="I26" s="31"/>
    </row>
    <row r="27" spans="1:10" ht="13.8">
      <c r="A27" s="84" t="s">
        <v>102</v>
      </c>
      <c r="B27" s="84"/>
      <c r="C27" s="84"/>
      <c r="D27" s="87" t="s">
        <v>114</v>
      </c>
      <c r="E27" s="87"/>
      <c r="F27" s="87"/>
      <c r="G27" s="87"/>
      <c r="H27" s="38" t="s">
        <v>97</v>
      </c>
      <c r="I27" s="31"/>
    </row>
    <row r="28" spans="1:10" ht="13.8">
      <c r="A28" s="35"/>
      <c r="B28" s="35"/>
      <c r="C28" s="35"/>
      <c r="D28" s="85"/>
      <c r="E28" s="85"/>
      <c r="F28" s="85"/>
      <c r="G28" s="85"/>
      <c r="H28" s="38" t="s">
        <v>131</v>
      </c>
      <c r="I28" s="31"/>
    </row>
    <row r="29" spans="1:10" ht="13.8">
      <c r="A29" s="35"/>
      <c r="B29" s="35"/>
      <c r="C29" s="35"/>
      <c r="D29" s="95" t="s">
        <v>115</v>
      </c>
      <c r="E29" s="95"/>
      <c r="F29" s="95"/>
      <c r="G29" s="95"/>
      <c r="H29" s="30"/>
      <c r="I29" s="30"/>
    </row>
    <row r="30" spans="1:10" ht="13.8">
      <c r="A30" s="20"/>
      <c r="B30" s="20"/>
      <c r="C30" s="20"/>
      <c r="D30" s="34"/>
      <c r="E30" s="34"/>
      <c r="F30" s="42"/>
      <c r="G30" s="42"/>
      <c r="H30" s="32"/>
      <c r="I30" s="30"/>
    </row>
    <row r="31" spans="1:10" ht="13.8">
      <c r="A31" s="20"/>
      <c r="B31" s="20"/>
      <c r="C31" s="20"/>
      <c r="D31" s="34"/>
      <c r="E31" s="34"/>
      <c r="F31" s="42"/>
      <c r="G31" s="42"/>
      <c r="H31" s="32"/>
      <c r="I31" s="30"/>
    </row>
    <row r="32" spans="1:10" ht="27" customHeight="1">
      <c r="B32" s="84" t="s">
        <v>63</v>
      </c>
      <c r="C32" s="84"/>
      <c r="D32" s="84"/>
      <c r="E32" s="110">
        <v>0</v>
      </c>
      <c r="F32" s="110"/>
      <c r="G32" s="46"/>
      <c r="H32" s="46"/>
      <c r="I32" s="32"/>
      <c r="J32" s="30"/>
    </row>
    <row r="33" spans="5:9" ht="13.8">
      <c r="H33" s="32"/>
      <c r="I33" s="30"/>
    </row>
    <row r="34" spans="5:9">
      <c r="H34" s="33"/>
      <c r="I34" s="33"/>
    </row>
    <row r="35" spans="5:9">
      <c r="H35" s="33"/>
      <c r="I35" s="33"/>
    </row>
    <row r="36" spans="5:9" ht="13.8">
      <c r="E36" s="44"/>
      <c r="H36" s="33"/>
      <c r="I36" s="33"/>
    </row>
    <row r="37" spans="5:9" ht="13.8">
      <c r="E37" s="44"/>
      <c r="H37" s="33"/>
      <c r="I37" s="33"/>
    </row>
    <row r="38" spans="5:9" ht="13.8">
      <c r="E38" s="44"/>
      <c r="H38" s="26"/>
      <c r="I38" s="33"/>
    </row>
    <row r="39" spans="5:9" ht="13.8">
      <c r="E39" s="44"/>
      <c r="H39" s="26"/>
      <c r="I39" s="33"/>
    </row>
    <row r="40" spans="5:9" ht="13.8">
      <c r="E40" s="44"/>
    </row>
    <row r="41" spans="5:9" ht="13.8">
      <c r="E41" s="44"/>
    </row>
    <row r="42" spans="5:9" ht="13.8">
      <c r="E42" s="44"/>
    </row>
    <row r="43" spans="5:9" ht="13.8">
      <c r="E43" s="44"/>
    </row>
    <row r="44" spans="5:9" ht="13.8">
      <c r="E44" s="44"/>
    </row>
    <row r="45" spans="5:9" ht="13.8">
      <c r="E45" s="44"/>
    </row>
    <row r="46" spans="5:9" ht="13.8">
      <c r="E46" s="44"/>
    </row>
    <row r="47" spans="5:9" ht="13.8">
      <c r="E47" s="44"/>
    </row>
    <row r="48" spans="5:9" ht="13.8">
      <c r="E48" s="44"/>
    </row>
    <row r="49" spans="5:5" ht="13.8">
      <c r="E49" s="44"/>
    </row>
    <row r="50" spans="5:5" ht="13.8">
      <c r="E50" s="44"/>
    </row>
    <row r="51" spans="5:5" ht="13.8">
      <c r="E51" s="44"/>
    </row>
  </sheetData>
  <mergeCells count="28">
    <mergeCell ref="E2:I2"/>
    <mergeCell ref="E3:I3"/>
    <mergeCell ref="E4:I4"/>
    <mergeCell ref="H5:I5"/>
    <mergeCell ref="E6:G6"/>
    <mergeCell ref="H6:I6"/>
    <mergeCell ref="E7:I7"/>
    <mergeCell ref="A11:I11"/>
    <mergeCell ref="A18:C18"/>
    <mergeCell ref="D18:G18"/>
    <mergeCell ref="A20:C20"/>
    <mergeCell ref="A12:I12"/>
    <mergeCell ref="A13:I13"/>
    <mergeCell ref="C17:G17"/>
    <mergeCell ref="D20:E20"/>
    <mergeCell ref="I18:I19"/>
    <mergeCell ref="E32:F32"/>
    <mergeCell ref="B32:D32"/>
    <mergeCell ref="A21:C21"/>
    <mergeCell ref="D21:G21"/>
    <mergeCell ref="A23:C23"/>
    <mergeCell ref="D23:G23"/>
    <mergeCell ref="A25:C25"/>
    <mergeCell ref="D25:G25"/>
    <mergeCell ref="A27:C27"/>
    <mergeCell ref="D27:G27"/>
    <mergeCell ref="D29:G29"/>
    <mergeCell ref="D28:G28"/>
  </mergeCells>
  <printOptions horizontalCentered="1"/>
  <pageMargins left="0.98425196850393704" right="0.39370078740157483" top="0.98425196850393704" bottom="0.39370078740157483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opLeftCell="A3" zoomScale="90" zoomScaleNormal="90" workbookViewId="0">
      <selection activeCell="B29" sqref="B29"/>
    </sheetView>
  </sheetViews>
  <sheetFormatPr defaultColWidth="9.33203125" defaultRowHeight="13.2"/>
  <cols>
    <col min="1" max="1" width="33.33203125" style="48" customWidth="1"/>
    <col min="2" max="2" width="12" style="48" customWidth="1"/>
    <col min="3" max="3" width="20" style="48" customWidth="1"/>
    <col min="4" max="4" width="12.109375" style="48" customWidth="1"/>
    <col min="5" max="10" width="20" style="48" customWidth="1"/>
    <col min="11" max="16384" width="9.33203125" style="48"/>
  </cols>
  <sheetData>
    <row r="2" spans="1:10" ht="63" customHeight="1">
      <c r="A2" s="115" t="s">
        <v>116</v>
      </c>
      <c r="B2" s="115" t="s">
        <v>117</v>
      </c>
      <c r="C2" s="115" t="s">
        <v>32</v>
      </c>
      <c r="D2" s="115" t="s">
        <v>118</v>
      </c>
      <c r="E2" s="115" t="s">
        <v>173</v>
      </c>
      <c r="F2" s="115"/>
      <c r="G2" s="115" t="s">
        <v>119</v>
      </c>
      <c r="H2" s="115"/>
      <c r="I2" s="115" t="s">
        <v>120</v>
      </c>
      <c r="J2" s="115"/>
    </row>
    <row r="3" spans="1:10" ht="13.8">
      <c r="A3" s="115"/>
      <c r="B3" s="115"/>
      <c r="C3" s="115"/>
      <c r="D3" s="115"/>
      <c r="E3" s="43" t="s">
        <v>121</v>
      </c>
      <c r="F3" s="43" t="s">
        <v>122</v>
      </c>
      <c r="G3" s="43" t="s">
        <v>121</v>
      </c>
      <c r="H3" s="43" t="s">
        <v>122</v>
      </c>
      <c r="I3" s="43" t="s">
        <v>123</v>
      </c>
      <c r="J3" s="43" t="s">
        <v>124</v>
      </c>
    </row>
    <row r="4" spans="1:10" ht="13.8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</row>
    <row r="5" spans="1:10" ht="27.75" customHeight="1">
      <c r="A5" s="70" t="s">
        <v>155</v>
      </c>
      <c r="B5" s="43">
        <v>2602</v>
      </c>
      <c r="C5" s="43">
        <v>180</v>
      </c>
      <c r="D5" s="43"/>
      <c r="E5" s="43"/>
      <c r="F5" s="51"/>
      <c r="G5" s="43"/>
      <c r="H5" s="51"/>
      <c r="I5" s="51">
        <v>2960646</v>
      </c>
      <c r="J5" s="51">
        <v>2960646</v>
      </c>
    </row>
    <row r="6" spans="1:10" ht="58.8" customHeight="1">
      <c r="A6" s="70" t="s">
        <v>156</v>
      </c>
      <c r="B6" s="43">
        <v>2603</v>
      </c>
      <c r="C6" s="43">
        <v>180</v>
      </c>
      <c r="D6" s="43"/>
      <c r="E6" s="43"/>
      <c r="F6" s="51"/>
      <c r="G6" s="43"/>
      <c r="H6" s="51"/>
      <c r="I6" s="51">
        <v>7760513</v>
      </c>
      <c r="J6" s="51">
        <v>7760513</v>
      </c>
    </row>
    <row r="7" spans="1:10" ht="15.75" customHeight="1">
      <c r="A7" s="45"/>
      <c r="B7" s="45"/>
      <c r="C7" s="45"/>
      <c r="D7" s="45"/>
      <c r="E7" s="45" t="s">
        <v>125</v>
      </c>
      <c r="F7" s="51">
        <f>F5+F6</f>
        <v>0</v>
      </c>
      <c r="G7" s="43" t="s">
        <v>68</v>
      </c>
      <c r="H7" s="51"/>
      <c r="I7" s="51">
        <f>I5+I6</f>
        <v>10721159</v>
      </c>
      <c r="J7" s="51">
        <f>J5+J6</f>
        <v>10721159</v>
      </c>
    </row>
    <row r="9" spans="1:10" ht="21" customHeight="1">
      <c r="E9" s="50" t="s">
        <v>126</v>
      </c>
      <c r="F9" s="49"/>
    </row>
    <row r="10" spans="1:10" ht="21" customHeight="1">
      <c r="E10" s="50" t="s">
        <v>127</v>
      </c>
      <c r="F10" s="49"/>
    </row>
    <row r="11" spans="1:10" ht="21" customHeight="1">
      <c r="E11" s="50"/>
      <c r="F11" s="55"/>
    </row>
    <row r="12" spans="1:10">
      <c r="E12" s="50"/>
    </row>
    <row r="13" spans="1:10">
      <c r="E13" s="50"/>
      <c r="G13" s="60"/>
      <c r="H13" s="57"/>
      <c r="I13" s="57"/>
      <c r="J13" s="61"/>
    </row>
    <row r="14" spans="1:10" ht="20.25" customHeight="1">
      <c r="A14" s="52" t="s">
        <v>132</v>
      </c>
      <c r="B14" s="53"/>
      <c r="C14" s="53"/>
      <c r="D14" s="55"/>
      <c r="E14" s="54" t="s">
        <v>157</v>
      </c>
      <c r="F14" s="55"/>
      <c r="G14" s="118" t="s">
        <v>139</v>
      </c>
      <c r="H14" s="119"/>
      <c r="I14" s="119"/>
      <c r="J14" s="120"/>
    </row>
    <row r="15" spans="1:10">
      <c r="A15" s="52"/>
      <c r="B15" s="108" t="s">
        <v>89</v>
      </c>
      <c r="C15" s="108"/>
      <c r="E15" s="67" t="s">
        <v>90</v>
      </c>
      <c r="F15" s="55"/>
      <c r="G15" s="118" t="s">
        <v>138</v>
      </c>
      <c r="H15" s="119"/>
      <c r="I15" s="119"/>
      <c r="J15" s="120"/>
    </row>
    <row r="16" spans="1:10">
      <c r="A16" s="52"/>
      <c r="B16" s="56"/>
      <c r="C16" s="56"/>
      <c r="E16" s="56"/>
      <c r="F16" s="56"/>
      <c r="G16" s="62"/>
      <c r="H16" s="55"/>
      <c r="I16" s="55"/>
      <c r="J16" s="63"/>
    </row>
    <row r="17" spans="1:10" ht="26.4">
      <c r="A17" s="52" t="s">
        <v>133</v>
      </c>
      <c r="B17" s="53"/>
      <c r="C17" s="53"/>
      <c r="D17" s="55"/>
      <c r="E17" s="54" t="s">
        <v>151</v>
      </c>
      <c r="F17" s="55"/>
      <c r="G17" s="64" t="s">
        <v>134</v>
      </c>
      <c r="H17" s="53"/>
      <c r="I17" s="53"/>
      <c r="J17" s="66"/>
    </row>
    <row r="18" spans="1:10">
      <c r="A18" s="52"/>
      <c r="B18" s="108" t="s">
        <v>89</v>
      </c>
      <c r="C18" s="108"/>
      <c r="E18" s="67" t="s">
        <v>90</v>
      </c>
      <c r="F18" s="55"/>
      <c r="G18" s="62"/>
      <c r="H18" s="57" t="s">
        <v>136</v>
      </c>
      <c r="I18" s="58" t="s">
        <v>89</v>
      </c>
      <c r="J18" s="68" t="s">
        <v>90</v>
      </c>
    </row>
    <row r="19" spans="1:10" ht="13.8">
      <c r="A19" s="52"/>
      <c r="E19" s="50"/>
      <c r="G19" s="116" t="s">
        <v>135</v>
      </c>
      <c r="H19" s="117"/>
      <c r="I19" s="117"/>
      <c r="J19" s="66"/>
    </row>
    <row r="20" spans="1:10">
      <c r="A20" s="52"/>
      <c r="E20" s="50"/>
      <c r="G20" s="65"/>
      <c r="H20" s="53"/>
      <c r="I20" s="53"/>
      <c r="J20" s="69" t="s">
        <v>137</v>
      </c>
    </row>
    <row r="21" spans="1:10">
      <c r="A21" s="52"/>
      <c r="E21" s="50"/>
      <c r="G21" s="55"/>
      <c r="H21" s="57"/>
      <c r="I21" s="55"/>
      <c r="J21" s="55"/>
    </row>
    <row r="22" spans="1:10">
      <c r="A22" s="52" t="s">
        <v>134</v>
      </c>
      <c r="B22" s="53" t="s">
        <v>158</v>
      </c>
      <c r="C22" s="55"/>
      <c r="D22" s="54"/>
      <c r="E22" s="55"/>
      <c r="F22" s="53" t="s">
        <v>151</v>
      </c>
      <c r="H22" s="54" t="s">
        <v>159</v>
      </c>
    </row>
    <row r="23" spans="1:10">
      <c r="B23" s="57" t="s">
        <v>136</v>
      </c>
      <c r="D23" s="58" t="s">
        <v>89</v>
      </c>
      <c r="E23" s="55"/>
      <c r="F23" s="67" t="s">
        <v>90</v>
      </c>
      <c r="H23" s="56" t="s">
        <v>137</v>
      </c>
    </row>
    <row r="24" spans="1:10">
      <c r="E24" s="50"/>
    </row>
    <row r="25" spans="1:10" ht="21" customHeight="1">
      <c r="A25" s="84" t="s">
        <v>174</v>
      </c>
      <c r="B25" s="84"/>
      <c r="C25" s="84"/>
      <c r="E25" s="50"/>
    </row>
    <row r="26" spans="1:10" ht="14.25" customHeight="1">
      <c r="A26" s="20"/>
      <c r="B26" s="20"/>
      <c r="C26" s="20"/>
      <c r="D26" s="28"/>
      <c r="E26" s="28"/>
    </row>
    <row r="27" spans="1:10">
      <c r="E27" s="50"/>
    </row>
    <row r="28" spans="1:10">
      <c r="E28" s="50"/>
    </row>
    <row r="29" spans="1:10">
      <c r="E29" s="50"/>
    </row>
    <row r="30" spans="1:10">
      <c r="E30" s="50"/>
    </row>
    <row r="31" spans="1:10">
      <c r="E31" s="50"/>
    </row>
  </sheetData>
  <mergeCells count="13">
    <mergeCell ref="A25:C25"/>
    <mergeCell ref="A2:A3"/>
    <mergeCell ref="B2:B3"/>
    <mergeCell ref="C2:C3"/>
    <mergeCell ref="D2:D3"/>
    <mergeCell ref="B15:C15"/>
    <mergeCell ref="B18:C18"/>
    <mergeCell ref="E2:F2"/>
    <mergeCell ref="G19:I19"/>
    <mergeCell ref="G14:J14"/>
    <mergeCell ref="G15:J15"/>
    <mergeCell ref="I2:J2"/>
    <mergeCell ref="G2:H2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16" sqref="C16"/>
    </sheetView>
  </sheetViews>
  <sheetFormatPr defaultColWidth="9.33203125" defaultRowHeight="13.8"/>
  <cols>
    <col min="1" max="1" width="9.33203125" style="2"/>
    <col min="2" max="2" width="63.33203125" style="1" customWidth="1"/>
    <col min="3" max="3" width="39.6640625" style="2" customWidth="1"/>
    <col min="4" max="16384" width="9.33203125" style="1"/>
  </cols>
  <sheetData>
    <row r="1" spans="1:3">
      <c r="C1" s="2" t="s">
        <v>20</v>
      </c>
    </row>
    <row r="3" spans="1:3">
      <c r="A3" s="100" t="s">
        <v>21</v>
      </c>
      <c r="B3" s="101"/>
      <c r="C3" s="101"/>
    </row>
    <row r="4" spans="1:3">
      <c r="A4" s="100" t="s">
        <v>149</v>
      </c>
      <c r="B4" s="100"/>
      <c r="C4" s="100"/>
    </row>
    <row r="5" spans="1:3">
      <c r="A5" s="102" t="s">
        <v>22</v>
      </c>
      <c r="B5" s="102"/>
      <c r="C5" s="102"/>
    </row>
    <row r="7" spans="1:3">
      <c r="A7" s="3" t="s">
        <v>0</v>
      </c>
      <c r="B7" s="4" t="s">
        <v>1</v>
      </c>
      <c r="C7" s="4" t="s">
        <v>2</v>
      </c>
    </row>
    <row r="8" spans="1:3">
      <c r="A8" s="9">
        <v>1</v>
      </c>
      <c r="B8" s="3">
        <v>2</v>
      </c>
      <c r="C8" s="3">
        <v>3</v>
      </c>
    </row>
    <row r="9" spans="1:3">
      <c r="A9" s="9">
        <v>1</v>
      </c>
      <c r="B9" s="6" t="s">
        <v>3</v>
      </c>
      <c r="C9" s="10">
        <f>SUM(C11,C14)</f>
        <v>41532.959999999999</v>
      </c>
    </row>
    <row r="10" spans="1:3">
      <c r="A10" s="9"/>
      <c r="B10" s="7" t="s">
        <v>4</v>
      </c>
      <c r="C10" s="10"/>
    </row>
    <row r="11" spans="1:3">
      <c r="A11" s="9" t="s">
        <v>29</v>
      </c>
      <c r="B11" s="7" t="s">
        <v>5</v>
      </c>
      <c r="C11" s="10">
        <v>38789.5</v>
      </c>
    </row>
    <row r="12" spans="1:3">
      <c r="A12" s="9"/>
      <c r="B12" s="8" t="s">
        <v>6</v>
      </c>
      <c r="C12" s="10"/>
    </row>
    <row r="13" spans="1:3">
      <c r="A13" s="9"/>
      <c r="B13" s="8" t="s">
        <v>7</v>
      </c>
      <c r="C13" s="10">
        <v>97.86</v>
      </c>
    </row>
    <row r="14" spans="1:3">
      <c r="A14" s="9" t="s">
        <v>30</v>
      </c>
      <c r="B14" s="7" t="s">
        <v>8</v>
      </c>
      <c r="C14" s="10">
        <v>2743.46</v>
      </c>
    </row>
    <row r="15" spans="1:3">
      <c r="A15" s="9"/>
      <c r="B15" s="8" t="s">
        <v>6</v>
      </c>
      <c r="C15" s="10"/>
    </row>
    <row r="16" spans="1:3">
      <c r="A16" s="9"/>
      <c r="B16" s="8" t="s">
        <v>7</v>
      </c>
      <c r="C16" s="10">
        <v>348.83</v>
      </c>
    </row>
    <row r="17" spans="1:3">
      <c r="A17" s="9">
        <v>2</v>
      </c>
      <c r="B17" s="6" t="s">
        <v>9</v>
      </c>
      <c r="C17" s="10">
        <f>SUM(C19,C23,C24,C25)</f>
        <v>212.29999999999998</v>
      </c>
    </row>
    <row r="18" spans="1:3">
      <c r="A18" s="9"/>
      <c r="B18" s="7" t="s">
        <v>4</v>
      </c>
      <c r="C18" s="10"/>
    </row>
    <row r="19" spans="1:3">
      <c r="A19" s="9" t="s">
        <v>25</v>
      </c>
      <c r="B19" s="7" t="s">
        <v>10</v>
      </c>
      <c r="C19" s="10">
        <f>SUM(C21:C22)</f>
        <v>0</v>
      </c>
    </row>
    <row r="20" spans="1:3">
      <c r="A20" s="9"/>
      <c r="B20" s="8" t="s">
        <v>6</v>
      </c>
      <c r="C20" s="10"/>
    </row>
    <row r="21" spans="1:3">
      <c r="A21" s="9"/>
      <c r="B21" s="8" t="s">
        <v>11</v>
      </c>
      <c r="C21" s="10">
        <v>0</v>
      </c>
    </row>
    <row r="22" spans="1:3" ht="27.6">
      <c r="A22" s="9"/>
      <c r="B22" s="8" t="s">
        <v>12</v>
      </c>
      <c r="C22" s="10"/>
    </row>
    <row r="23" spans="1:3">
      <c r="A23" s="9" t="s">
        <v>26</v>
      </c>
      <c r="B23" s="7" t="s">
        <v>13</v>
      </c>
      <c r="C23" s="10"/>
    </row>
    <row r="24" spans="1:3">
      <c r="A24" s="9" t="s">
        <v>27</v>
      </c>
      <c r="B24" s="7" t="s">
        <v>14</v>
      </c>
      <c r="C24" s="10">
        <v>189.2</v>
      </c>
    </row>
    <row r="25" spans="1:3">
      <c r="A25" s="9" t="s">
        <v>28</v>
      </c>
      <c r="B25" s="7" t="s">
        <v>15</v>
      </c>
      <c r="C25" s="10">
        <v>23.1</v>
      </c>
    </row>
    <row r="26" spans="1:3">
      <c r="A26" s="9">
        <v>3</v>
      </c>
      <c r="B26" s="6" t="s">
        <v>16</v>
      </c>
      <c r="C26" s="10">
        <f>SUM(C28,C29)</f>
        <v>6782.8</v>
      </c>
    </row>
    <row r="27" spans="1:3">
      <c r="A27" s="9"/>
      <c r="B27" s="7" t="s">
        <v>4</v>
      </c>
      <c r="C27" s="10"/>
    </row>
    <row r="28" spans="1:3">
      <c r="A28" s="9" t="s">
        <v>23</v>
      </c>
      <c r="B28" s="7" t="s">
        <v>17</v>
      </c>
      <c r="C28" s="10"/>
    </row>
    <row r="29" spans="1:3">
      <c r="A29" s="9" t="s">
        <v>24</v>
      </c>
      <c r="B29" s="7" t="s">
        <v>18</v>
      </c>
      <c r="C29" s="10">
        <v>6782.8</v>
      </c>
    </row>
    <row r="30" spans="1:3">
      <c r="A30" s="9"/>
      <c r="B30" s="8" t="s">
        <v>6</v>
      </c>
      <c r="C30" s="10"/>
    </row>
    <row r="31" spans="1:3">
      <c r="A31" s="9"/>
      <c r="B31" s="8" t="s">
        <v>19</v>
      </c>
      <c r="C31" s="10">
        <v>3024.8</v>
      </c>
    </row>
  </sheetData>
  <mergeCells count="3">
    <mergeCell ref="A3:C3"/>
    <mergeCell ref="A4:C4"/>
    <mergeCell ref="A5:C5"/>
  </mergeCells>
  <printOptions horizontalCentered="1"/>
  <pageMargins left="0.98425196850393704" right="0.39370078740157483" top="0.98425196850393704" bottom="0.3937007874015748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workbookViewId="0">
      <pane xSplit="1" ySplit="10" topLeftCell="B27" activePane="bottomRight" state="frozen"/>
      <selection pane="topRight" activeCell="B1" sqref="B1"/>
      <selection pane="bottomLeft" activeCell="A11" sqref="A11"/>
      <selection pane="bottomRight" activeCell="F34" sqref="F34"/>
    </sheetView>
  </sheetViews>
  <sheetFormatPr defaultColWidth="9.33203125" defaultRowHeight="13.8"/>
  <cols>
    <col min="1" max="1" width="59.109375" style="1" customWidth="1"/>
    <col min="2" max="5" width="17.109375" style="1" customWidth="1"/>
    <col min="6" max="6" width="22.44140625" style="1" customWidth="1"/>
    <col min="7" max="9" width="17.109375" style="1" customWidth="1"/>
    <col min="10" max="10" width="9.33203125" style="1"/>
    <col min="11" max="11" width="10" style="1" bestFit="1" customWidth="1"/>
    <col min="12" max="16384" width="9.33203125" style="1"/>
  </cols>
  <sheetData>
    <row r="1" spans="1:9">
      <c r="H1" s="101" t="s">
        <v>65</v>
      </c>
      <c r="I1" s="101"/>
    </row>
    <row r="3" spans="1:9">
      <c r="A3" s="101" t="s">
        <v>66</v>
      </c>
      <c r="B3" s="101"/>
      <c r="C3" s="101"/>
      <c r="D3" s="101"/>
      <c r="E3" s="101"/>
      <c r="F3" s="101"/>
      <c r="G3" s="101"/>
      <c r="H3" s="101"/>
      <c r="I3" s="101"/>
    </row>
    <row r="4" spans="1:9">
      <c r="A4" s="101" t="s">
        <v>168</v>
      </c>
      <c r="B4" s="101"/>
      <c r="C4" s="101"/>
      <c r="D4" s="101"/>
      <c r="E4" s="101"/>
      <c r="F4" s="101"/>
      <c r="G4" s="101"/>
      <c r="H4" s="101"/>
      <c r="I4" s="101"/>
    </row>
    <row r="6" spans="1:9" s="13" customFormat="1">
      <c r="A6" s="107" t="s">
        <v>1</v>
      </c>
      <c r="B6" s="107" t="s">
        <v>31</v>
      </c>
      <c r="C6" s="107" t="s">
        <v>32</v>
      </c>
      <c r="D6" s="107" t="s">
        <v>33</v>
      </c>
      <c r="E6" s="107"/>
      <c r="F6" s="107"/>
      <c r="G6" s="107"/>
      <c r="H6" s="107"/>
      <c r="I6" s="107"/>
    </row>
    <row r="7" spans="1:9" s="13" customFormat="1">
      <c r="A7" s="107"/>
      <c r="B7" s="107"/>
      <c r="C7" s="107"/>
      <c r="D7" s="107" t="s">
        <v>34</v>
      </c>
      <c r="E7" s="107" t="s">
        <v>6</v>
      </c>
      <c r="F7" s="107"/>
      <c r="G7" s="107"/>
      <c r="H7" s="107"/>
      <c r="I7" s="107"/>
    </row>
    <row r="8" spans="1:9" s="13" customFormat="1" ht="15" customHeight="1">
      <c r="A8" s="107"/>
      <c r="B8" s="107"/>
      <c r="C8" s="107"/>
      <c r="D8" s="107"/>
      <c r="E8" s="107" t="s">
        <v>35</v>
      </c>
      <c r="F8" s="107" t="s">
        <v>36</v>
      </c>
      <c r="G8" s="107" t="s">
        <v>37</v>
      </c>
      <c r="H8" s="107" t="s">
        <v>38</v>
      </c>
      <c r="I8" s="107"/>
    </row>
    <row r="9" spans="1:9" s="13" customFormat="1" ht="107.25" customHeight="1">
      <c r="A9" s="107"/>
      <c r="B9" s="107"/>
      <c r="C9" s="107"/>
      <c r="D9" s="107"/>
      <c r="E9" s="107"/>
      <c r="F9" s="107"/>
      <c r="G9" s="107"/>
      <c r="H9" s="11" t="s">
        <v>34</v>
      </c>
      <c r="I9" s="11" t="s">
        <v>39</v>
      </c>
    </row>
    <row r="10" spans="1:9" s="13" customForma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9</v>
      </c>
      <c r="I10" s="11">
        <v>10</v>
      </c>
    </row>
    <row r="11" spans="1:9">
      <c r="A11" s="5" t="s">
        <v>40</v>
      </c>
      <c r="B11" s="11">
        <v>100</v>
      </c>
      <c r="C11" s="11" t="s">
        <v>68</v>
      </c>
      <c r="D11" s="39">
        <f>SUM(D13:D19)</f>
        <v>48337061.079999998</v>
      </c>
      <c r="E11" s="39">
        <f t="shared" ref="E11:I11" si="0">SUM(E13:E19)</f>
        <v>35548902.079999998</v>
      </c>
      <c r="F11" s="39">
        <f t="shared" si="0"/>
        <v>10721159</v>
      </c>
      <c r="G11" s="39">
        <f t="shared" si="0"/>
        <v>0</v>
      </c>
      <c r="H11" s="39">
        <f t="shared" si="0"/>
        <v>2067000</v>
      </c>
      <c r="I11" s="39">
        <f t="shared" si="0"/>
        <v>0</v>
      </c>
    </row>
    <row r="12" spans="1:9">
      <c r="A12" s="7" t="s">
        <v>6</v>
      </c>
      <c r="B12" s="12"/>
      <c r="C12" s="12"/>
      <c r="D12" s="39"/>
      <c r="E12" s="39"/>
      <c r="F12" s="39"/>
      <c r="G12" s="39"/>
      <c r="H12" s="39"/>
      <c r="I12" s="39"/>
    </row>
    <row r="13" spans="1:9">
      <c r="A13" s="7" t="s">
        <v>41</v>
      </c>
      <c r="B13" s="11">
        <v>110</v>
      </c>
      <c r="C13" s="78">
        <v>120</v>
      </c>
      <c r="D13" s="39">
        <f>H13</f>
        <v>350000</v>
      </c>
      <c r="E13" s="39" t="s">
        <v>68</v>
      </c>
      <c r="F13" s="39" t="s">
        <v>68</v>
      </c>
      <c r="G13" s="39" t="s">
        <v>68</v>
      </c>
      <c r="H13" s="39">
        <v>350000</v>
      </c>
      <c r="I13" s="39" t="s">
        <v>68</v>
      </c>
    </row>
    <row r="14" spans="1:9">
      <c r="A14" s="7" t="s">
        <v>42</v>
      </c>
      <c r="B14" s="11">
        <v>120</v>
      </c>
      <c r="C14" s="78">
        <v>130</v>
      </c>
      <c r="D14" s="39">
        <f>E14+H14</f>
        <v>37265902.079999998</v>
      </c>
      <c r="E14" s="39">
        <f>E20</f>
        <v>35548902.079999998</v>
      </c>
      <c r="F14" s="39" t="s">
        <v>68</v>
      </c>
      <c r="G14" s="39" t="s">
        <v>68</v>
      </c>
      <c r="H14" s="39">
        <v>1717000</v>
      </c>
      <c r="I14" s="39"/>
    </row>
    <row r="15" spans="1:9" ht="27.6">
      <c r="A15" s="7" t="s">
        <v>43</v>
      </c>
      <c r="B15" s="11">
        <v>130</v>
      </c>
      <c r="C15" s="12"/>
      <c r="D15" s="39"/>
      <c r="E15" s="39" t="s">
        <v>68</v>
      </c>
      <c r="F15" s="39" t="s">
        <v>68</v>
      </c>
      <c r="G15" s="39" t="s">
        <v>68</v>
      </c>
      <c r="H15" s="39"/>
      <c r="I15" s="39" t="s">
        <v>68</v>
      </c>
    </row>
    <row r="16" spans="1:9" ht="46.5" customHeight="1">
      <c r="A16" s="7" t="s">
        <v>44</v>
      </c>
      <c r="B16" s="11">
        <v>140</v>
      </c>
      <c r="C16" s="12"/>
      <c r="D16" s="39"/>
      <c r="E16" s="39" t="s">
        <v>68</v>
      </c>
      <c r="F16" s="39" t="s">
        <v>68</v>
      </c>
      <c r="G16" s="39" t="s">
        <v>68</v>
      </c>
      <c r="H16" s="39"/>
      <c r="I16" s="39" t="s">
        <v>68</v>
      </c>
    </row>
    <row r="17" spans="1:9">
      <c r="A17" s="7" t="s">
        <v>45</v>
      </c>
      <c r="B17" s="11">
        <v>150</v>
      </c>
      <c r="C17" s="78">
        <v>180</v>
      </c>
      <c r="D17" s="39">
        <f>F17</f>
        <v>10721159</v>
      </c>
      <c r="E17" s="39" t="s">
        <v>68</v>
      </c>
      <c r="F17" s="39">
        <f>F20</f>
        <v>10721159</v>
      </c>
      <c r="G17" s="39"/>
      <c r="H17" s="39" t="s">
        <v>68</v>
      </c>
      <c r="I17" s="39" t="s">
        <v>68</v>
      </c>
    </row>
    <row r="18" spans="1:9">
      <c r="A18" s="7" t="s">
        <v>46</v>
      </c>
      <c r="B18" s="11">
        <v>160</v>
      </c>
      <c r="C18" s="12"/>
      <c r="D18" s="39"/>
      <c r="E18" s="39" t="s">
        <v>68</v>
      </c>
      <c r="F18" s="39" t="s">
        <v>68</v>
      </c>
      <c r="G18" s="39" t="s">
        <v>68</v>
      </c>
      <c r="H18" s="39"/>
      <c r="I18" s="39"/>
    </row>
    <row r="19" spans="1:9">
      <c r="A19" s="7" t="s">
        <v>47</v>
      </c>
      <c r="B19" s="11">
        <v>180</v>
      </c>
      <c r="C19" s="11" t="s">
        <v>68</v>
      </c>
      <c r="D19" s="39"/>
      <c r="E19" s="39" t="s">
        <v>68</v>
      </c>
      <c r="F19" s="39" t="s">
        <v>68</v>
      </c>
      <c r="G19" s="39" t="s">
        <v>68</v>
      </c>
      <c r="H19" s="39"/>
      <c r="I19" s="39" t="s">
        <v>68</v>
      </c>
    </row>
    <row r="20" spans="1:9">
      <c r="A20" s="5" t="s">
        <v>48</v>
      </c>
      <c r="B20" s="11">
        <v>200</v>
      </c>
      <c r="C20" s="11" t="s">
        <v>68</v>
      </c>
      <c r="D20" s="39">
        <f>SUM(D21,D25,D28,D31,D32,D33)+D27</f>
        <v>48337061.079999998</v>
      </c>
      <c r="E20" s="39">
        <f>SUM(E21,E25,E28,E31,E32,E33)</f>
        <v>35548902.079999998</v>
      </c>
      <c r="F20" s="39">
        <f>SUM(F21,F25,F28,F31,F32,F33)+F27</f>
        <v>10721159</v>
      </c>
      <c r="G20" s="39">
        <f t="shared" ref="F20:I20" si="1">SUM(G21,G25,G28,G31,G32,G33)</f>
        <v>0</v>
      </c>
      <c r="H20" s="39">
        <f t="shared" si="1"/>
        <v>2067000</v>
      </c>
      <c r="I20" s="39">
        <f t="shared" si="1"/>
        <v>0</v>
      </c>
    </row>
    <row r="21" spans="1:9">
      <c r="A21" s="7" t="s">
        <v>49</v>
      </c>
      <c r="B21" s="11">
        <v>210</v>
      </c>
      <c r="C21" s="12"/>
      <c r="D21" s="39">
        <f>SUM(D23:D24)</f>
        <v>32571602</v>
      </c>
      <c r="E21" s="39">
        <f t="shared" ref="E21:I21" si="2">SUM(E23:E24)</f>
        <v>31686242</v>
      </c>
      <c r="F21" s="39">
        <f t="shared" si="2"/>
        <v>0</v>
      </c>
      <c r="G21" s="39">
        <f t="shared" si="2"/>
        <v>0</v>
      </c>
      <c r="H21" s="39">
        <f t="shared" si="2"/>
        <v>885360</v>
      </c>
      <c r="I21" s="39">
        <f t="shared" si="2"/>
        <v>0</v>
      </c>
    </row>
    <row r="22" spans="1:9">
      <c r="A22" s="8" t="s">
        <v>4</v>
      </c>
      <c r="B22" s="14"/>
      <c r="C22" s="14"/>
      <c r="D22" s="39"/>
      <c r="E22" s="39"/>
      <c r="F22" s="39"/>
      <c r="G22" s="39"/>
      <c r="H22" s="39"/>
      <c r="I22" s="39"/>
    </row>
    <row r="23" spans="1:9">
      <c r="A23" s="105" t="s">
        <v>50</v>
      </c>
      <c r="B23" s="103">
        <v>211</v>
      </c>
      <c r="C23" s="15">
        <v>211</v>
      </c>
      <c r="D23" s="39">
        <f>E23+H23</f>
        <v>25016592</v>
      </c>
      <c r="E23" s="39">
        <v>24336592</v>
      </c>
      <c r="F23" s="39"/>
      <c r="G23" s="39"/>
      <c r="H23" s="39">
        <v>680000</v>
      </c>
      <c r="I23" s="39"/>
    </row>
    <row r="24" spans="1:9">
      <c r="A24" s="106"/>
      <c r="B24" s="104"/>
      <c r="C24" s="11">
        <v>213</v>
      </c>
      <c r="D24" s="39">
        <f>E24+H24</f>
        <v>7555010</v>
      </c>
      <c r="E24" s="39">
        <v>7349650</v>
      </c>
      <c r="F24" s="39"/>
      <c r="G24" s="39"/>
      <c r="H24" s="39">
        <v>205360</v>
      </c>
      <c r="I24" s="39"/>
    </row>
    <row r="25" spans="1:9">
      <c r="A25" s="7" t="s">
        <v>51</v>
      </c>
      <c r="B25" s="11">
        <v>220</v>
      </c>
      <c r="C25" s="11"/>
      <c r="D25" s="39">
        <f>F25</f>
        <v>7260513</v>
      </c>
      <c r="E25" s="39"/>
      <c r="F25" s="39">
        <v>7260513</v>
      </c>
      <c r="G25" s="39"/>
      <c r="H25" s="39"/>
      <c r="I25" s="39"/>
    </row>
    <row r="26" spans="1:9">
      <c r="A26" s="8" t="s">
        <v>4</v>
      </c>
      <c r="B26" s="12"/>
      <c r="C26" s="11"/>
      <c r="D26" s="39"/>
      <c r="E26" s="39"/>
      <c r="F26" s="39"/>
      <c r="G26" s="39"/>
      <c r="H26" s="39"/>
      <c r="I26" s="39"/>
    </row>
    <row r="27" spans="1:9">
      <c r="A27" s="8" t="s">
        <v>52</v>
      </c>
      <c r="B27" s="12"/>
      <c r="C27" s="11">
        <v>290</v>
      </c>
      <c r="D27" s="39">
        <f>F27</f>
        <v>2960646</v>
      </c>
      <c r="E27" s="39"/>
      <c r="F27" s="39">
        <v>2960646</v>
      </c>
      <c r="G27" s="39"/>
      <c r="H27" s="39"/>
      <c r="I27" s="39"/>
    </row>
    <row r="28" spans="1:9">
      <c r="A28" s="7" t="s">
        <v>53</v>
      </c>
      <c r="B28" s="11">
        <v>230</v>
      </c>
      <c r="C28" s="12"/>
      <c r="D28" s="39">
        <f>E28+H28</f>
        <v>50000</v>
      </c>
      <c r="E28" s="39"/>
      <c r="F28" s="39"/>
      <c r="G28" s="39"/>
      <c r="H28" s="39">
        <v>50000</v>
      </c>
      <c r="I28" s="39"/>
    </row>
    <row r="29" spans="1:9">
      <c r="A29" s="8" t="s">
        <v>4</v>
      </c>
      <c r="B29" s="12"/>
      <c r="C29" s="12"/>
      <c r="D29" s="39"/>
      <c r="E29" s="39"/>
      <c r="F29" s="39"/>
      <c r="G29" s="39"/>
      <c r="H29" s="39"/>
      <c r="I29" s="39"/>
    </row>
    <row r="30" spans="1:9">
      <c r="A30" s="8"/>
      <c r="B30" s="12"/>
      <c r="C30" s="12"/>
      <c r="D30" s="39"/>
      <c r="E30" s="39"/>
      <c r="F30" s="39"/>
      <c r="G30" s="39"/>
      <c r="H30" s="39"/>
      <c r="I30" s="39"/>
    </row>
    <row r="31" spans="1:9">
      <c r="A31" s="7" t="s">
        <v>69</v>
      </c>
      <c r="B31" s="11">
        <v>240</v>
      </c>
      <c r="C31" s="12"/>
      <c r="D31" s="39"/>
      <c r="E31" s="39"/>
      <c r="F31" s="39"/>
      <c r="G31" s="39"/>
      <c r="H31" s="39"/>
      <c r="I31" s="39"/>
    </row>
    <row r="32" spans="1:9" ht="27.6">
      <c r="A32" s="7" t="s">
        <v>54</v>
      </c>
      <c r="B32" s="11">
        <v>250</v>
      </c>
      <c r="C32" s="12"/>
      <c r="D32" s="39"/>
      <c r="E32" s="39"/>
      <c r="F32" s="39"/>
      <c r="G32" s="39"/>
      <c r="H32" s="39"/>
      <c r="I32" s="39"/>
    </row>
    <row r="33" spans="1:9">
      <c r="A33" s="7" t="s">
        <v>55</v>
      </c>
      <c r="B33" s="11">
        <v>260</v>
      </c>
      <c r="C33" s="11" t="s">
        <v>68</v>
      </c>
      <c r="D33" s="39">
        <f>E33+H33+F33</f>
        <v>5494300.0800000001</v>
      </c>
      <c r="E33" s="39">
        <v>3862660.08</v>
      </c>
      <c r="F33" s="39">
        <v>500000</v>
      </c>
      <c r="G33" s="39"/>
      <c r="H33" s="39">
        <v>1131640</v>
      </c>
      <c r="I33" s="39"/>
    </row>
    <row r="34" spans="1:9">
      <c r="A34" s="8" t="s">
        <v>56</v>
      </c>
      <c r="B34" s="12"/>
      <c r="C34" s="11">
        <v>223</v>
      </c>
      <c r="D34" s="39">
        <f>E34+H34+F34</f>
        <v>4294660.08</v>
      </c>
      <c r="E34" s="39">
        <v>2442901</v>
      </c>
      <c r="F34" s="39">
        <v>1419759.08</v>
      </c>
      <c r="G34" s="39"/>
      <c r="H34" s="39">
        <v>432000</v>
      </c>
      <c r="I34" s="39"/>
    </row>
    <row r="35" spans="1:9">
      <c r="A35" s="5" t="s">
        <v>57</v>
      </c>
      <c r="B35" s="11">
        <v>300</v>
      </c>
      <c r="C35" s="11" t="s">
        <v>68</v>
      </c>
      <c r="D35" s="39">
        <f>SUM(D37:D38)</f>
        <v>0</v>
      </c>
      <c r="E35" s="39">
        <f t="shared" ref="E35:I35" si="3">SUM(E37:E38)</f>
        <v>0</v>
      </c>
      <c r="F35" s="39">
        <f t="shared" si="3"/>
        <v>0</v>
      </c>
      <c r="G35" s="39">
        <f t="shared" si="3"/>
        <v>0</v>
      </c>
      <c r="H35" s="39">
        <f t="shared" si="3"/>
        <v>0</v>
      </c>
      <c r="I35" s="39">
        <f t="shared" si="3"/>
        <v>0</v>
      </c>
    </row>
    <row r="36" spans="1:9">
      <c r="A36" s="7" t="s">
        <v>4</v>
      </c>
      <c r="B36" s="15"/>
      <c r="C36" s="12"/>
      <c r="D36" s="39"/>
      <c r="E36" s="39"/>
      <c r="F36" s="39"/>
      <c r="G36" s="39"/>
      <c r="H36" s="39"/>
      <c r="I36" s="39"/>
    </row>
    <row r="37" spans="1:9">
      <c r="A37" s="7" t="s">
        <v>58</v>
      </c>
      <c r="B37" s="15">
        <v>310</v>
      </c>
      <c r="C37" s="12"/>
      <c r="D37" s="39"/>
      <c r="E37" s="39"/>
      <c r="F37" s="39"/>
      <c r="G37" s="39"/>
      <c r="H37" s="39"/>
      <c r="I37" s="39"/>
    </row>
    <row r="38" spans="1:9">
      <c r="A38" s="7" t="s">
        <v>59</v>
      </c>
      <c r="B38" s="11">
        <v>320</v>
      </c>
      <c r="C38" s="12"/>
      <c r="D38" s="39"/>
      <c r="E38" s="39"/>
      <c r="F38" s="39"/>
      <c r="G38" s="39"/>
      <c r="H38" s="39"/>
      <c r="I38" s="39"/>
    </row>
    <row r="39" spans="1:9">
      <c r="A39" s="5" t="s">
        <v>60</v>
      </c>
      <c r="B39" s="11">
        <v>400</v>
      </c>
      <c r="C39" s="12"/>
      <c r="D39" s="39">
        <f>SUM(D41:D42)</f>
        <v>0</v>
      </c>
      <c r="E39" s="39">
        <f t="shared" ref="E39:I39" si="4">SUM(E41:E42)</f>
        <v>0</v>
      </c>
      <c r="F39" s="39">
        <f t="shared" si="4"/>
        <v>0</v>
      </c>
      <c r="G39" s="39">
        <f t="shared" si="4"/>
        <v>0</v>
      </c>
      <c r="H39" s="39">
        <f t="shared" si="4"/>
        <v>0</v>
      </c>
      <c r="I39" s="39">
        <f t="shared" si="4"/>
        <v>0</v>
      </c>
    </row>
    <row r="40" spans="1:9">
      <c r="A40" s="7" t="s">
        <v>4</v>
      </c>
      <c r="B40" s="15"/>
      <c r="C40" s="12"/>
      <c r="D40" s="39"/>
      <c r="E40" s="39"/>
      <c r="F40" s="39"/>
      <c r="G40" s="39"/>
      <c r="H40" s="39"/>
      <c r="I40" s="39"/>
    </row>
    <row r="41" spans="1:9">
      <c r="A41" s="7" t="s">
        <v>61</v>
      </c>
      <c r="B41" s="15">
        <v>410</v>
      </c>
      <c r="C41" s="12"/>
      <c r="D41" s="39"/>
      <c r="E41" s="39"/>
      <c r="F41" s="39"/>
      <c r="G41" s="39"/>
      <c r="H41" s="39"/>
      <c r="I41" s="39"/>
    </row>
    <row r="42" spans="1:9">
      <c r="A42" s="7" t="s">
        <v>62</v>
      </c>
      <c r="B42" s="11">
        <v>420</v>
      </c>
      <c r="C42" s="12"/>
      <c r="D42" s="39"/>
      <c r="E42" s="39"/>
      <c r="F42" s="39"/>
      <c r="G42" s="39"/>
      <c r="H42" s="39"/>
      <c r="I42" s="39"/>
    </row>
    <row r="43" spans="1:9">
      <c r="A43" s="5" t="s">
        <v>63</v>
      </c>
      <c r="B43" s="11">
        <v>500</v>
      </c>
      <c r="C43" s="11" t="s">
        <v>68</v>
      </c>
      <c r="D43" s="39"/>
      <c r="E43" s="39">
        <v>0</v>
      </c>
      <c r="F43" s="39">
        <v>0</v>
      </c>
      <c r="G43" s="39"/>
      <c r="H43" s="39">
        <v>0</v>
      </c>
      <c r="I43" s="39"/>
    </row>
    <row r="44" spans="1:9">
      <c r="A44" s="5" t="s">
        <v>64</v>
      </c>
      <c r="B44" s="11">
        <v>600</v>
      </c>
      <c r="C44" s="11" t="s">
        <v>68</v>
      </c>
      <c r="D44" s="39"/>
      <c r="E44" s="39">
        <v>0</v>
      </c>
      <c r="F44" s="39">
        <v>0</v>
      </c>
      <c r="G44" s="39"/>
      <c r="H44" s="39">
        <v>0</v>
      </c>
      <c r="I44" s="39"/>
    </row>
  </sheetData>
  <mergeCells count="15">
    <mergeCell ref="H1:I1"/>
    <mergeCell ref="A3:I3"/>
    <mergeCell ref="A4:I4"/>
    <mergeCell ref="B23:B24"/>
    <mergeCell ref="A23:A2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F8" r:id="rId1" display="consultantplus://offline/ref=284C86C5B40711C96962E740E97CB5DA4ED2AE9A7DC24820103B1BEF1A7A496AD8837664A846bCv2G"/>
  </hyperlinks>
  <printOptions horizontalCentered="1"/>
  <pageMargins left="0.39370078740157483" right="0.39370078740157483" top="0.98425196850393704" bottom="0.39370078740157483" header="0.31496062992125984" footer="0.31496062992125984"/>
  <pageSetup paperSize="9" scale="77" fitToHeight="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opLeftCell="A15" workbookViewId="0">
      <selection activeCell="F33" sqref="F33"/>
    </sheetView>
  </sheetViews>
  <sheetFormatPr defaultRowHeight="13.2"/>
  <cols>
    <col min="1" max="1" width="50.109375" customWidth="1"/>
    <col min="3" max="3" width="14.33203125" customWidth="1"/>
    <col min="4" max="4" width="16.5546875" customWidth="1"/>
    <col min="5" max="5" width="14.6640625" customWidth="1"/>
    <col min="6" max="6" width="15.44140625" customWidth="1"/>
    <col min="7" max="7" width="12" customWidth="1"/>
    <col min="8" max="8" width="13.44140625" customWidth="1"/>
  </cols>
  <sheetData>
    <row r="1" spans="1:9" ht="13.8">
      <c r="A1" s="1"/>
      <c r="B1" s="1"/>
      <c r="C1" s="1"/>
      <c r="D1" s="1"/>
      <c r="E1" s="1"/>
      <c r="F1" s="1"/>
      <c r="G1" s="1"/>
      <c r="H1" s="101" t="s">
        <v>65</v>
      </c>
      <c r="I1" s="101"/>
    </row>
    <row r="2" spans="1:9" ht="13.8">
      <c r="A2" s="1"/>
      <c r="B2" s="1"/>
      <c r="C2" s="1"/>
      <c r="D2" s="1"/>
      <c r="E2" s="1"/>
      <c r="F2" s="1"/>
      <c r="G2" s="1"/>
      <c r="H2" s="1"/>
      <c r="I2" s="1"/>
    </row>
    <row r="3" spans="1:9" ht="13.8">
      <c r="A3" s="101" t="s">
        <v>66</v>
      </c>
      <c r="B3" s="101"/>
      <c r="C3" s="101"/>
      <c r="D3" s="101"/>
      <c r="E3" s="101"/>
      <c r="F3" s="101"/>
      <c r="G3" s="101"/>
      <c r="H3" s="101"/>
      <c r="I3" s="101"/>
    </row>
    <row r="4" spans="1:9" ht="13.8">
      <c r="A4" s="101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3.8">
      <c r="A5" s="1"/>
      <c r="B5" s="1"/>
      <c r="C5" s="1"/>
      <c r="D5" s="1"/>
      <c r="E5" s="1"/>
      <c r="F5" s="1"/>
      <c r="G5" s="1"/>
      <c r="H5" s="1"/>
      <c r="I5" s="1"/>
    </row>
    <row r="6" spans="1:9" ht="13.8">
      <c r="A6" s="107" t="s">
        <v>1</v>
      </c>
      <c r="B6" s="107" t="s">
        <v>31</v>
      </c>
      <c r="C6" s="107" t="s">
        <v>32</v>
      </c>
      <c r="D6" s="107" t="s">
        <v>33</v>
      </c>
      <c r="E6" s="107"/>
      <c r="F6" s="107"/>
      <c r="G6" s="107"/>
      <c r="H6" s="107"/>
      <c r="I6" s="107"/>
    </row>
    <row r="7" spans="1:9" ht="13.8">
      <c r="A7" s="107"/>
      <c r="B7" s="107"/>
      <c r="C7" s="107"/>
      <c r="D7" s="107" t="s">
        <v>34</v>
      </c>
      <c r="E7" s="107" t="s">
        <v>6</v>
      </c>
      <c r="F7" s="107"/>
      <c r="G7" s="107"/>
      <c r="H7" s="107"/>
      <c r="I7" s="107"/>
    </row>
    <row r="8" spans="1:9" ht="13.8">
      <c r="A8" s="107"/>
      <c r="B8" s="107"/>
      <c r="C8" s="107"/>
      <c r="D8" s="107"/>
      <c r="E8" s="107" t="s">
        <v>35</v>
      </c>
      <c r="F8" s="107" t="s">
        <v>36</v>
      </c>
      <c r="G8" s="107" t="s">
        <v>37</v>
      </c>
      <c r="H8" s="107" t="s">
        <v>38</v>
      </c>
      <c r="I8" s="107"/>
    </row>
    <row r="9" spans="1:9" ht="27.6">
      <c r="A9" s="107"/>
      <c r="B9" s="107"/>
      <c r="C9" s="107"/>
      <c r="D9" s="107"/>
      <c r="E9" s="107"/>
      <c r="F9" s="107"/>
      <c r="G9" s="107"/>
      <c r="H9" s="74" t="s">
        <v>34</v>
      </c>
      <c r="I9" s="74" t="s">
        <v>39</v>
      </c>
    </row>
    <row r="10" spans="1:9" ht="13.8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9</v>
      </c>
      <c r="I10" s="74">
        <v>10</v>
      </c>
    </row>
    <row r="11" spans="1:9" ht="15.6" customHeight="1">
      <c r="A11" s="5" t="s">
        <v>40</v>
      </c>
      <c r="B11" s="74">
        <v>100</v>
      </c>
      <c r="C11" s="74" t="s">
        <v>68</v>
      </c>
      <c r="D11" s="39">
        <f>SUM(D13:D19)</f>
        <v>30091891</v>
      </c>
      <c r="E11" s="39">
        <f t="shared" ref="E11:I11" si="0">SUM(E13:E19)</f>
        <v>20505312</v>
      </c>
      <c r="F11" s="39">
        <f t="shared" si="0"/>
        <v>7869579</v>
      </c>
      <c r="G11" s="39">
        <f t="shared" si="0"/>
        <v>0</v>
      </c>
      <c r="H11" s="39">
        <f t="shared" si="0"/>
        <v>2067000</v>
      </c>
      <c r="I11" s="39">
        <f t="shared" si="0"/>
        <v>0</v>
      </c>
    </row>
    <row r="12" spans="1:9" ht="12.6" customHeight="1">
      <c r="A12" s="7" t="s">
        <v>6</v>
      </c>
      <c r="B12" s="12"/>
      <c r="C12" s="12"/>
      <c r="D12" s="39"/>
      <c r="E12" s="39"/>
      <c r="F12" s="39"/>
      <c r="G12" s="39"/>
      <c r="H12" s="39"/>
      <c r="I12" s="39"/>
    </row>
    <row r="13" spans="1:9" ht="13.2" customHeight="1">
      <c r="A13" s="7" t="s">
        <v>41</v>
      </c>
      <c r="B13" s="74">
        <v>110</v>
      </c>
      <c r="C13" s="12"/>
      <c r="D13" s="39"/>
      <c r="E13" s="39" t="s">
        <v>68</v>
      </c>
      <c r="F13" s="39" t="s">
        <v>68</v>
      </c>
      <c r="G13" s="39" t="s">
        <v>68</v>
      </c>
      <c r="H13" s="39">
        <v>350000</v>
      </c>
      <c r="I13" s="39" t="s">
        <v>68</v>
      </c>
    </row>
    <row r="14" spans="1:9" ht="13.2" customHeight="1">
      <c r="A14" s="7" t="s">
        <v>42</v>
      </c>
      <c r="B14" s="74">
        <v>120</v>
      </c>
      <c r="C14" s="12"/>
      <c r="D14" s="39">
        <f>E14+H14</f>
        <v>22222312</v>
      </c>
      <c r="E14" s="39">
        <f>E20</f>
        <v>20505312</v>
      </c>
      <c r="F14" s="39" t="s">
        <v>68</v>
      </c>
      <c r="G14" s="39" t="s">
        <v>68</v>
      </c>
      <c r="H14" s="39">
        <v>1717000</v>
      </c>
      <c r="I14" s="39"/>
    </row>
    <row r="15" spans="1:9" ht="30.6" customHeight="1">
      <c r="A15" s="7" t="s">
        <v>43</v>
      </c>
      <c r="B15" s="74">
        <v>130</v>
      </c>
      <c r="C15" s="12"/>
      <c r="D15" s="39"/>
      <c r="E15" s="39" t="s">
        <v>68</v>
      </c>
      <c r="F15" s="39" t="s">
        <v>68</v>
      </c>
      <c r="G15" s="39" t="s">
        <v>68</v>
      </c>
      <c r="H15" s="39"/>
      <c r="I15" s="39" t="s">
        <v>68</v>
      </c>
    </row>
    <row r="16" spans="1:9" ht="47.4" customHeight="1">
      <c r="A16" s="7" t="s">
        <v>44</v>
      </c>
      <c r="B16" s="74">
        <v>140</v>
      </c>
      <c r="C16" s="12"/>
      <c r="D16" s="39"/>
      <c r="E16" s="39" t="s">
        <v>68</v>
      </c>
      <c r="F16" s="39" t="s">
        <v>68</v>
      </c>
      <c r="G16" s="39" t="s">
        <v>68</v>
      </c>
      <c r="H16" s="39"/>
      <c r="I16" s="39" t="s">
        <v>68</v>
      </c>
    </row>
    <row r="17" spans="1:9" ht="16.8" customHeight="1">
      <c r="A17" s="7" t="s">
        <v>45</v>
      </c>
      <c r="B17" s="74">
        <v>150</v>
      </c>
      <c r="C17" s="12"/>
      <c r="D17" s="39">
        <f>F17</f>
        <v>7869579</v>
      </c>
      <c r="E17" s="39" t="s">
        <v>68</v>
      </c>
      <c r="F17" s="39">
        <f>F20+F27</f>
        <v>7869579</v>
      </c>
      <c r="G17" s="39"/>
      <c r="H17" s="39" t="s">
        <v>68</v>
      </c>
      <c r="I17" s="39" t="s">
        <v>68</v>
      </c>
    </row>
    <row r="18" spans="1:9" ht="17.399999999999999" customHeight="1">
      <c r="A18" s="7" t="s">
        <v>46</v>
      </c>
      <c r="B18" s="74">
        <v>160</v>
      </c>
      <c r="C18" s="12"/>
      <c r="D18" s="39"/>
      <c r="E18" s="39" t="s">
        <v>68</v>
      </c>
      <c r="F18" s="39" t="s">
        <v>68</v>
      </c>
      <c r="G18" s="39" t="s">
        <v>68</v>
      </c>
      <c r="H18" s="39"/>
      <c r="I18" s="39"/>
    </row>
    <row r="19" spans="1:9" ht="19.2" customHeight="1">
      <c r="A19" s="7" t="s">
        <v>47</v>
      </c>
      <c r="B19" s="74">
        <v>180</v>
      </c>
      <c r="C19" s="74" t="s">
        <v>68</v>
      </c>
      <c r="D19" s="39"/>
      <c r="E19" s="39" t="s">
        <v>68</v>
      </c>
      <c r="F19" s="39" t="s">
        <v>68</v>
      </c>
      <c r="G19" s="39" t="s">
        <v>68</v>
      </c>
      <c r="H19" s="39"/>
      <c r="I19" s="39" t="s">
        <v>68</v>
      </c>
    </row>
    <row r="20" spans="1:9" ht="15" customHeight="1">
      <c r="A20" s="5" t="s">
        <v>48</v>
      </c>
      <c r="B20" s="74">
        <v>200</v>
      </c>
      <c r="C20" s="74" t="s">
        <v>68</v>
      </c>
      <c r="D20" s="39">
        <f>SUM(D21,D25,D28,D31,D32,D33)</f>
        <v>28050977</v>
      </c>
      <c r="E20" s="39">
        <f>SUM(E21,E25,E28,E31,E32,E33)</f>
        <v>20505312</v>
      </c>
      <c r="F20" s="39">
        <f t="shared" ref="F20:I20" si="1">SUM(F21,F25,F28,F31,F32,F33)</f>
        <v>5478665</v>
      </c>
      <c r="G20" s="39">
        <f t="shared" si="1"/>
        <v>0</v>
      </c>
      <c r="H20" s="39">
        <f t="shared" si="1"/>
        <v>2067000</v>
      </c>
      <c r="I20" s="39">
        <f t="shared" si="1"/>
        <v>0</v>
      </c>
    </row>
    <row r="21" spans="1:9" ht="15" customHeight="1">
      <c r="A21" s="7" t="s">
        <v>49</v>
      </c>
      <c r="B21" s="74">
        <v>210</v>
      </c>
      <c r="C21" s="12"/>
      <c r="D21" s="39">
        <f>SUM(D23:D24)</f>
        <v>21390672</v>
      </c>
      <c r="E21" s="39">
        <f t="shared" ref="E21:I21" si="2">SUM(E23:E24)</f>
        <v>20505312</v>
      </c>
      <c r="F21" s="39">
        <f t="shared" si="2"/>
        <v>0</v>
      </c>
      <c r="G21" s="39">
        <f t="shared" si="2"/>
        <v>0</v>
      </c>
      <c r="H21" s="39">
        <f t="shared" si="2"/>
        <v>885360</v>
      </c>
      <c r="I21" s="39">
        <f t="shared" si="2"/>
        <v>0</v>
      </c>
    </row>
    <row r="22" spans="1:9" ht="13.8" customHeight="1">
      <c r="A22" s="8" t="s">
        <v>4</v>
      </c>
      <c r="B22" s="14"/>
      <c r="C22" s="14"/>
      <c r="D22" s="39"/>
      <c r="E22" s="39"/>
      <c r="F22" s="39"/>
      <c r="G22" s="39"/>
      <c r="H22" s="39"/>
      <c r="I22" s="39"/>
    </row>
    <row r="23" spans="1:9" ht="27.6" customHeight="1">
      <c r="A23" s="105" t="s">
        <v>50</v>
      </c>
      <c r="B23" s="103">
        <v>211</v>
      </c>
      <c r="C23" s="73">
        <v>211</v>
      </c>
      <c r="D23" s="39">
        <f>E23+H23</f>
        <v>21185312</v>
      </c>
      <c r="E23" s="39">
        <v>20505312</v>
      </c>
      <c r="F23" s="39"/>
      <c r="G23" s="39"/>
      <c r="H23" s="39">
        <v>680000</v>
      </c>
      <c r="I23" s="39"/>
    </row>
    <row r="24" spans="1:9" ht="21.6" customHeight="1">
      <c r="A24" s="106"/>
      <c r="B24" s="104"/>
      <c r="C24" s="74">
        <v>213</v>
      </c>
      <c r="D24" s="39">
        <f>E24+H24</f>
        <v>205360</v>
      </c>
      <c r="E24" s="39"/>
      <c r="F24" s="39"/>
      <c r="G24" s="39"/>
      <c r="H24" s="39">
        <v>205360</v>
      </c>
      <c r="I24" s="39"/>
    </row>
    <row r="25" spans="1:9" ht="19.2" customHeight="1">
      <c r="A25" s="7" t="s">
        <v>51</v>
      </c>
      <c r="B25" s="74">
        <v>220</v>
      </c>
      <c r="C25" s="74"/>
      <c r="D25" s="39">
        <f>F25</f>
        <v>5078665</v>
      </c>
      <c r="E25" s="39"/>
      <c r="F25" s="39">
        <v>5078665</v>
      </c>
      <c r="G25" s="39"/>
      <c r="H25" s="39"/>
      <c r="I25" s="39"/>
    </row>
    <row r="26" spans="1:9" ht="14.4" customHeight="1">
      <c r="A26" s="8" t="s">
        <v>4</v>
      </c>
      <c r="B26" s="12"/>
      <c r="C26" s="74"/>
      <c r="D26" s="39"/>
      <c r="E26" s="39"/>
      <c r="F26" s="39"/>
      <c r="G26" s="39"/>
      <c r="H26" s="39"/>
      <c r="I26" s="39"/>
    </row>
    <row r="27" spans="1:9" ht="19.8" customHeight="1">
      <c r="A27" s="8" t="s">
        <v>52</v>
      </c>
      <c r="B27" s="12"/>
      <c r="C27" s="74">
        <v>290</v>
      </c>
      <c r="D27" s="39">
        <f>F27</f>
        <v>2390914</v>
      </c>
      <c r="E27" s="39"/>
      <c r="F27" s="39">
        <v>2390914</v>
      </c>
      <c r="G27" s="39"/>
      <c r="H27" s="39"/>
      <c r="I27" s="39"/>
    </row>
    <row r="28" spans="1:9" ht="21" customHeight="1">
      <c r="A28" s="7" t="s">
        <v>53</v>
      </c>
      <c r="B28" s="74">
        <v>230</v>
      </c>
      <c r="C28" s="12"/>
      <c r="D28" s="39">
        <f>E28+H28</f>
        <v>50000</v>
      </c>
      <c r="E28" s="39"/>
      <c r="F28" s="39"/>
      <c r="G28" s="39"/>
      <c r="H28" s="39">
        <v>50000</v>
      </c>
      <c r="I28" s="39"/>
    </row>
    <row r="29" spans="1:9" ht="13.2" customHeight="1">
      <c r="A29" s="8" t="s">
        <v>4</v>
      </c>
      <c r="B29" s="12"/>
      <c r="C29" s="12"/>
      <c r="D29" s="39"/>
      <c r="E29" s="39"/>
      <c r="F29" s="39"/>
      <c r="G29" s="39"/>
      <c r="H29" s="39"/>
      <c r="I29" s="39"/>
    </row>
    <row r="30" spans="1:9" ht="13.8">
      <c r="A30" s="8"/>
      <c r="B30" s="12"/>
      <c r="C30" s="12"/>
      <c r="D30" s="39"/>
      <c r="E30" s="39"/>
      <c r="F30" s="39"/>
      <c r="G30" s="39"/>
      <c r="H30" s="39"/>
      <c r="I30" s="39"/>
    </row>
    <row r="31" spans="1:9" ht="21.6" customHeight="1">
      <c r="A31" s="7" t="s">
        <v>69</v>
      </c>
      <c r="B31" s="74">
        <v>240</v>
      </c>
      <c r="C31" s="12"/>
      <c r="D31" s="39"/>
      <c r="E31" s="39"/>
      <c r="F31" s="39"/>
      <c r="G31" s="39"/>
      <c r="H31" s="39"/>
      <c r="I31" s="39"/>
    </row>
    <row r="32" spans="1:9" ht="30.6" customHeight="1">
      <c r="A32" s="7" t="s">
        <v>54</v>
      </c>
      <c r="B32" s="74">
        <v>250</v>
      </c>
      <c r="C32" s="12"/>
      <c r="D32" s="39"/>
      <c r="E32" s="39"/>
      <c r="F32" s="39"/>
      <c r="G32" s="39"/>
      <c r="H32" s="39"/>
      <c r="I32" s="39"/>
    </row>
    <row r="33" spans="1:9" ht="25.2" customHeight="1">
      <c r="A33" s="7" t="s">
        <v>55</v>
      </c>
      <c r="B33" s="74">
        <v>260</v>
      </c>
      <c r="C33" s="74" t="s">
        <v>68</v>
      </c>
      <c r="D33" s="39">
        <f>E33+H33+F33</f>
        <v>1531640</v>
      </c>
      <c r="E33" s="39">
        <v>0</v>
      </c>
      <c r="F33" s="39">
        <v>400000</v>
      </c>
      <c r="G33" s="39"/>
      <c r="H33" s="39">
        <v>1131640</v>
      </c>
      <c r="I33" s="39"/>
    </row>
    <row r="34" spans="1:9" ht="13.8" customHeight="1">
      <c r="A34" s="8" t="s">
        <v>56</v>
      </c>
      <c r="B34" s="12"/>
      <c r="C34" s="74">
        <v>223</v>
      </c>
      <c r="D34" s="39">
        <f>E34+H34</f>
        <v>432000</v>
      </c>
      <c r="E34" s="39">
        <v>0</v>
      </c>
      <c r="F34" s="39"/>
      <c r="G34" s="39"/>
      <c r="H34" s="39">
        <v>432000</v>
      </c>
      <c r="I34" s="39"/>
    </row>
    <row r="35" spans="1:9" ht="19.2" customHeight="1">
      <c r="A35" s="5" t="s">
        <v>57</v>
      </c>
      <c r="B35" s="74">
        <v>300</v>
      </c>
      <c r="C35" s="74" t="s">
        <v>68</v>
      </c>
      <c r="D35" s="39">
        <f>SUM(D37:D38)</f>
        <v>0</v>
      </c>
      <c r="E35" s="39">
        <f t="shared" ref="E35:I35" si="3">SUM(E37:E38)</f>
        <v>0</v>
      </c>
      <c r="F35" s="39">
        <f t="shared" si="3"/>
        <v>0</v>
      </c>
      <c r="G35" s="39">
        <f t="shared" si="3"/>
        <v>0</v>
      </c>
      <c r="H35" s="39">
        <f t="shared" si="3"/>
        <v>0</v>
      </c>
      <c r="I35" s="39">
        <f t="shared" si="3"/>
        <v>0</v>
      </c>
    </row>
    <row r="36" spans="1:9" ht="18.600000000000001" customHeight="1">
      <c r="A36" s="7" t="s">
        <v>4</v>
      </c>
      <c r="B36" s="73"/>
      <c r="C36" s="12"/>
      <c r="D36" s="39"/>
      <c r="E36" s="39"/>
      <c r="F36" s="39"/>
      <c r="G36" s="39"/>
      <c r="H36" s="39"/>
      <c r="I36" s="39"/>
    </row>
    <row r="37" spans="1:9" ht="22.2" customHeight="1">
      <c r="A37" s="7" t="s">
        <v>58</v>
      </c>
      <c r="B37" s="73">
        <v>310</v>
      </c>
      <c r="C37" s="12"/>
      <c r="D37" s="39"/>
      <c r="E37" s="39"/>
      <c r="F37" s="39"/>
      <c r="G37" s="39"/>
      <c r="H37" s="39"/>
      <c r="I37" s="39"/>
    </row>
    <row r="38" spans="1:9" ht="17.399999999999999" customHeight="1">
      <c r="A38" s="7" t="s">
        <v>59</v>
      </c>
      <c r="B38" s="74">
        <v>320</v>
      </c>
      <c r="C38" s="12"/>
      <c r="D38" s="39"/>
      <c r="E38" s="39"/>
      <c r="F38" s="39"/>
      <c r="G38" s="39"/>
      <c r="H38" s="39"/>
      <c r="I38" s="39"/>
    </row>
    <row r="39" spans="1:9" ht="18.600000000000001" customHeight="1">
      <c r="A39" s="5" t="s">
        <v>60</v>
      </c>
      <c r="B39" s="74">
        <v>400</v>
      </c>
      <c r="C39" s="12"/>
      <c r="D39" s="39">
        <f>SUM(D41:D42)</f>
        <v>0</v>
      </c>
      <c r="E39" s="39">
        <f t="shared" ref="E39:I39" si="4">SUM(E41:E42)</f>
        <v>0</v>
      </c>
      <c r="F39" s="39">
        <f t="shared" si="4"/>
        <v>0</v>
      </c>
      <c r="G39" s="39">
        <f t="shared" si="4"/>
        <v>0</v>
      </c>
      <c r="H39" s="39">
        <f t="shared" si="4"/>
        <v>0</v>
      </c>
      <c r="I39" s="39">
        <f t="shared" si="4"/>
        <v>0</v>
      </c>
    </row>
    <row r="40" spans="1:9" ht="17.399999999999999" customHeight="1">
      <c r="A40" s="7" t="s">
        <v>4</v>
      </c>
      <c r="B40" s="73"/>
      <c r="C40" s="12"/>
      <c r="D40" s="39"/>
      <c r="E40" s="39"/>
      <c r="F40" s="39"/>
      <c r="G40" s="39"/>
      <c r="H40" s="39"/>
      <c r="I40" s="39"/>
    </row>
    <row r="41" spans="1:9" ht="23.4" customHeight="1">
      <c r="A41" s="7" t="s">
        <v>61</v>
      </c>
      <c r="B41" s="73">
        <v>410</v>
      </c>
      <c r="C41" s="12"/>
      <c r="D41" s="39"/>
      <c r="E41" s="39"/>
      <c r="F41" s="39"/>
      <c r="G41" s="39"/>
      <c r="H41" s="39"/>
      <c r="I41" s="39"/>
    </row>
    <row r="42" spans="1:9" ht="13.8">
      <c r="A42" s="7" t="s">
        <v>62</v>
      </c>
      <c r="B42" s="74">
        <v>420</v>
      </c>
      <c r="C42" s="12"/>
      <c r="D42" s="39"/>
      <c r="E42" s="39"/>
      <c r="F42" s="39"/>
      <c r="G42" s="39"/>
      <c r="H42" s="39"/>
      <c r="I42" s="39"/>
    </row>
    <row r="43" spans="1:9" ht="16.2" customHeight="1">
      <c r="A43" s="5" t="s">
        <v>63</v>
      </c>
      <c r="B43" s="74">
        <v>500</v>
      </c>
      <c r="C43" s="74" t="s">
        <v>68</v>
      </c>
      <c r="D43" s="39"/>
      <c r="E43" s="39">
        <v>0</v>
      </c>
      <c r="F43" s="39">
        <v>0</v>
      </c>
      <c r="G43" s="39"/>
      <c r="H43" s="39">
        <v>0</v>
      </c>
      <c r="I43" s="39"/>
    </row>
    <row r="44" spans="1:9" ht="18.600000000000001" customHeight="1">
      <c r="A44" s="5" t="s">
        <v>64</v>
      </c>
      <c r="B44" s="74">
        <v>600</v>
      </c>
      <c r="C44" s="74" t="s">
        <v>68</v>
      </c>
      <c r="D44" s="39"/>
      <c r="E44" s="39">
        <v>0</v>
      </c>
      <c r="F44" s="39">
        <v>0</v>
      </c>
      <c r="G44" s="39"/>
      <c r="H44" s="39">
        <v>0</v>
      </c>
      <c r="I44" s="39"/>
    </row>
  </sheetData>
  <mergeCells count="15">
    <mergeCell ref="A23:A24"/>
    <mergeCell ref="B23:B24"/>
    <mergeCell ref="H1:I1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F8" r:id="rId1" display="consultantplus://offline/ref=284C86C5B40711C96962E740E97CB5DA4ED2AE9A7DC24820103B1BEF1A7A496AD8837664A846bCv2G"/>
  </hyperlinks>
  <pageMargins left="0.16" right="0.16" top="0.4" bottom="0.37" header="0.31496062992125984" footer="0.31496062992125984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topLeftCell="A17" workbookViewId="0">
      <selection activeCell="F21" sqref="F21"/>
    </sheetView>
  </sheetViews>
  <sheetFormatPr defaultRowHeight="13.2"/>
  <cols>
    <col min="1" max="1" width="33.6640625" customWidth="1"/>
    <col min="3" max="3" width="17.77734375" customWidth="1"/>
    <col min="4" max="4" width="15.44140625" customWidth="1"/>
    <col min="5" max="5" width="18.44140625" customWidth="1"/>
    <col min="6" max="6" width="17.6640625" customWidth="1"/>
    <col min="7" max="7" width="15.44140625" customWidth="1"/>
    <col min="8" max="8" width="17" customWidth="1"/>
    <col min="9" max="9" width="13.6640625" customWidth="1"/>
  </cols>
  <sheetData>
    <row r="1" spans="1:9" ht="13.8">
      <c r="A1" s="1"/>
      <c r="B1" s="1"/>
      <c r="C1" s="1"/>
      <c r="D1" s="1"/>
      <c r="E1" s="1"/>
      <c r="F1" s="1"/>
      <c r="G1" s="1"/>
      <c r="H1" s="101" t="s">
        <v>65</v>
      </c>
      <c r="I1" s="101"/>
    </row>
    <row r="2" spans="1:9" ht="13.8">
      <c r="A2" s="1"/>
      <c r="B2" s="1"/>
      <c r="C2" s="1"/>
      <c r="D2" s="1"/>
      <c r="E2" s="1"/>
      <c r="F2" s="1"/>
      <c r="G2" s="1"/>
      <c r="H2" s="1"/>
      <c r="I2" s="1"/>
    </row>
    <row r="3" spans="1:9" ht="13.8">
      <c r="A3" s="101" t="s">
        <v>66</v>
      </c>
      <c r="B3" s="101"/>
      <c r="C3" s="101"/>
      <c r="D3" s="101"/>
      <c r="E3" s="101"/>
      <c r="F3" s="101"/>
      <c r="G3" s="101"/>
      <c r="H3" s="101"/>
      <c r="I3" s="101"/>
    </row>
    <row r="4" spans="1:9" ht="13.8">
      <c r="A4" s="101" t="s">
        <v>178</v>
      </c>
      <c r="B4" s="101"/>
      <c r="C4" s="101"/>
      <c r="D4" s="101"/>
      <c r="E4" s="101"/>
      <c r="F4" s="101"/>
      <c r="G4" s="101"/>
      <c r="H4" s="101"/>
      <c r="I4" s="101"/>
    </row>
    <row r="5" spans="1:9" ht="13.8">
      <c r="A5" s="1"/>
      <c r="B5" s="1"/>
      <c r="C5" s="1"/>
      <c r="D5" s="1"/>
      <c r="E5" s="1"/>
      <c r="F5" s="1"/>
      <c r="G5" s="1"/>
      <c r="H5" s="1"/>
      <c r="I5" s="1"/>
    </row>
    <row r="6" spans="1:9" ht="13.8">
      <c r="A6" s="107" t="s">
        <v>1</v>
      </c>
      <c r="B6" s="107" t="s">
        <v>31</v>
      </c>
      <c r="C6" s="107" t="s">
        <v>32</v>
      </c>
      <c r="D6" s="107" t="s">
        <v>33</v>
      </c>
      <c r="E6" s="107"/>
      <c r="F6" s="107"/>
      <c r="G6" s="107"/>
      <c r="H6" s="107"/>
      <c r="I6" s="107"/>
    </row>
    <row r="7" spans="1:9" ht="13.8">
      <c r="A7" s="107"/>
      <c r="B7" s="107"/>
      <c r="C7" s="107"/>
      <c r="D7" s="107" t="s">
        <v>34</v>
      </c>
      <c r="E7" s="107" t="s">
        <v>6</v>
      </c>
      <c r="F7" s="107"/>
      <c r="G7" s="107"/>
      <c r="H7" s="107"/>
      <c r="I7" s="107"/>
    </row>
    <row r="8" spans="1:9" ht="13.8">
      <c r="A8" s="107"/>
      <c r="B8" s="107"/>
      <c r="C8" s="107"/>
      <c r="D8" s="107"/>
      <c r="E8" s="107" t="s">
        <v>35</v>
      </c>
      <c r="F8" s="107" t="s">
        <v>36</v>
      </c>
      <c r="G8" s="107" t="s">
        <v>37</v>
      </c>
      <c r="H8" s="107" t="s">
        <v>38</v>
      </c>
      <c r="I8" s="107"/>
    </row>
    <row r="9" spans="1:9" ht="13.8">
      <c r="A9" s="107"/>
      <c r="B9" s="107"/>
      <c r="C9" s="107"/>
      <c r="D9" s="107"/>
      <c r="E9" s="107"/>
      <c r="F9" s="107"/>
      <c r="G9" s="107"/>
      <c r="H9" s="74" t="s">
        <v>34</v>
      </c>
      <c r="I9" s="74" t="s">
        <v>39</v>
      </c>
    </row>
    <row r="10" spans="1:9" ht="13.8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9</v>
      </c>
      <c r="I10" s="74">
        <v>10</v>
      </c>
    </row>
    <row r="11" spans="1:9" ht="21" customHeight="1">
      <c r="A11" s="5" t="s">
        <v>40</v>
      </c>
      <c r="B11" s="74">
        <v>100</v>
      </c>
      <c r="C11" s="74" t="s">
        <v>68</v>
      </c>
      <c r="D11" s="39">
        <f>SUM(D13:D19)</f>
        <v>36366039</v>
      </c>
      <c r="E11" s="39">
        <f t="shared" ref="E11:I11" si="0">SUM(E13:E19)</f>
        <v>25039369</v>
      </c>
      <c r="F11" s="39">
        <f t="shared" si="0"/>
        <v>9609670</v>
      </c>
      <c r="G11" s="39">
        <f t="shared" si="0"/>
        <v>0</v>
      </c>
      <c r="H11" s="39">
        <f t="shared" si="0"/>
        <v>2067000</v>
      </c>
      <c r="I11" s="39">
        <f t="shared" si="0"/>
        <v>0</v>
      </c>
    </row>
    <row r="12" spans="1:9" ht="15" customHeight="1">
      <c r="A12" s="7" t="s">
        <v>6</v>
      </c>
      <c r="B12" s="12"/>
      <c r="C12" s="12"/>
      <c r="D12" s="39"/>
      <c r="E12" s="39"/>
      <c r="F12" s="39"/>
      <c r="G12" s="39"/>
      <c r="H12" s="39"/>
      <c r="I12" s="39"/>
    </row>
    <row r="13" spans="1:9" ht="22.2" customHeight="1">
      <c r="A13" s="7" t="s">
        <v>41</v>
      </c>
      <c r="B13" s="74">
        <v>110</v>
      </c>
      <c r="C13" s="12"/>
      <c r="D13" s="39"/>
      <c r="E13" s="39" t="s">
        <v>68</v>
      </c>
      <c r="F13" s="39" t="s">
        <v>68</v>
      </c>
      <c r="G13" s="39" t="s">
        <v>68</v>
      </c>
      <c r="H13" s="39">
        <v>350000</v>
      </c>
      <c r="I13" s="39" t="s">
        <v>68</v>
      </c>
    </row>
    <row r="14" spans="1:9" ht="19.2" customHeight="1">
      <c r="A14" s="7" t="s">
        <v>42</v>
      </c>
      <c r="B14" s="74">
        <v>120</v>
      </c>
      <c r="C14" s="12"/>
      <c r="D14" s="39">
        <f>E14+H14</f>
        <v>26756369</v>
      </c>
      <c r="E14" s="39">
        <f>E20</f>
        <v>25039369</v>
      </c>
      <c r="F14" s="39" t="s">
        <v>68</v>
      </c>
      <c r="G14" s="39" t="s">
        <v>68</v>
      </c>
      <c r="H14" s="39">
        <v>1717000</v>
      </c>
      <c r="I14" s="39"/>
    </row>
    <row r="15" spans="1:9" ht="33.6" customHeight="1">
      <c r="A15" s="7" t="s">
        <v>43</v>
      </c>
      <c r="B15" s="74">
        <v>130</v>
      </c>
      <c r="C15" s="12"/>
      <c r="D15" s="39"/>
      <c r="E15" s="39" t="s">
        <v>68</v>
      </c>
      <c r="F15" s="39" t="s">
        <v>68</v>
      </c>
      <c r="G15" s="39" t="s">
        <v>68</v>
      </c>
      <c r="H15" s="39"/>
      <c r="I15" s="39" t="s">
        <v>68</v>
      </c>
    </row>
    <row r="16" spans="1:9" ht="72.599999999999994" customHeight="1">
      <c r="A16" s="7" t="s">
        <v>44</v>
      </c>
      <c r="B16" s="74">
        <v>140</v>
      </c>
      <c r="C16" s="12"/>
      <c r="D16" s="39"/>
      <c r="E16" s="39" t="s">
        <v>68</v>
      </c>
      <c r="F16" s="39" t="s">
        <v>68</v>
      </c>
      <c r="G16" s="39" t="s">
        <v>68</v>
      </c>
      <c r="H16" s="39"/>
      <c r="I16" s="39" t="s">
        <v>68</v>
      </c>
    </row>
    <row r="17" spans="1:9" ht="28.8" customHeight="1">
      <c r="A17" s="7" t="s">
        <v>45</v>
      </c>
      <c r="B17" s="74">
        <v>150</v>
      </c>
      <c r="C17" s="12"/>
      <c r="D17" s="39">
        <f>F17</f>
        <v>9609670</v>
      </c>
      <c r="E17" s="39" t="s">
        <v>68</v>
      </c>
      <c r="F17" s="39">
        <f>F20+F27</f>
        <v>9609670</v>
      </c>
      <c r="G17" s="39"/>
      <c r="H17" s="39" t="s">
        <v>68</v>
      </c>
      <c r="I17" s="39" t="s">
        <v>68</v>
      </c>
    </row>
    <row r="18" spans="1:9" ht="16.2" customHeight="1">
      <c r="A18" s="7" t="s">
        <v>46</v>
      </c>
      <c r="B18" s="74">
        <v>160</v>
      </c>
      <c r="C18" s="12"/>
      <c r="D18" s="39"/>
      <c r="E18" s="39" t="s">
        <v>68</v>
      </c>
      <c r="F18" s="39" t="s">
        <v>68</v>
      </c>
      <c r="G18" s="39" t="s">
        <v>68</v>
      </c>
      <c r="H18" s="39"/>
      <c r="I18" s="39"/>
    </row>
    <row r="19" spans="1:9" ht="21.6" customHeight="1">
      <c r="A19" s="7" t="s">
        <v>47</v>
      </c>
      <c r="B19" s="74">
        <v>180</v>
      </c>
      <c r="C19" s="74" t="s">
        <v>68</v>
      </c>
      <c r="D19" s="39"/>
      <c r="E19" s="39" t="s">
        <v>68</v>
      </c>
      <c r="F19" s="39" t="s">
        <v>68</v>
      </c>
      <c r="G19" s="39" t="s">
        <v>68</v>
      </c>
      <c r="H19" s="39"/>
      <c r="I19" s="39" t="s">
        <v>68</v>
      </c>
    </row>
    <row r="20" spans="1:9" ht="17.399999999999999" customHeight="1">
      <c r="A20" s="5" t="s">
        <v>48</v>
      </c>
      <c r="B20" s="74">
        <v>200</v>
      </c>
      <c r="C20" s="74" t="s">
        <v>68</v>
      </c>
      <c r="D20" s="39">
        <f>SUM(D21,D25,D28,D31,D32,D33)</f>
        <v>33796453</v>
      </c>
      <c r="E20" s="39">
        <f>SUM(E21,E25,E28,E31,E32,E33)</f>
        <v>25039369</v>
      </c>
      <c r="F20" s="39">
        <f t="shared" ref="F20:I20" si="1">SUM(F21,F25,F28,F31,F32,F33)</f>
        <v>6690084</v>
      </c>
      <c r="G20" s="39">
        <f t="shared" si="1"/>
        <v>0</v>
      </c>
      <c r="H20" s="39">
        <f t="shared" si="1"/>
        <v>2067000</v>
      </c>
      <c r="I20" s="39">
        <f t="shared" si="1"/>
        <v>0</v>
      </c>
    </row>
    <row r="21" spans="1:9" ht="30.6" customHeight="1">
      <c r="A21" s="7" t="s">
        <v>49</v>
      </c>
      <c r="B21" s="74">
        <v>210</v>
      </c>
      <c r="C21" s="12"/>
      <c r="D21" s="39">
        <f>SUM(D23:D24)</f>
        <v>25924729</v>
      </c>
      <c r="E21" s="39">
        <f t="shared" ref="E21:I21" si="2">SUM(E23:E24)</f>
        <v>25039369</v>
      </c>
      <c r="F21" s="39">
        <f t="shared" si="2"/>
        <v>0</v>
      </c>
      <c r="G21" s="39">
        <f t="shared" si="2"/>
        <v>0</v>
      </c>
      <c r="H21" s="39">
        <f t="shared" si="2"/>
        <v>885360</v>
      </c>
      <c r="I21" s="39">
        <f t="shared" si="2"/>
        <v>0</v>
      </c>
    </row>
    <row r="22" spans="1:9" ht="16.2" customHeight="1">
      <c r="A22" s="8" t="s">
        <v>4</v>
      </c>
      <c r="B22" s="14"/>
      <c r="C22" s="14"/>
      <c r="D22" s="39"/>
      <c r="E22" s="39"/>
      <c r="F22" s="39"/>
      <c r="G22" s="39"/>
      <c r="H22" s="39"/>
      <c r="I22" s="39"/>
    </row>
    <row r="23" spans="1:9" ht="13.8">
      <c r="A23" s="105" t="s">
        <v>50</v>
      </c>
      <c r="B23" s="103">
        <v>211</v>
      </c>
      <c r="C23" s="73">
        <v>211</v>
      </c>
      <c r="D23" s="39">
        <f>E23+H23</f>
        <v>25016592</v>
      </c>
      <c r="E23" s="39">
        <v>24336592</v>
      </c>
      <c r="F23" s="39"/>
      <c r="G23" s="39"/>
      <c r="H23" s="39">
        <v>680000</v>
      </c>
      <c r="I23" s="39"/>
    </row>
    <row r="24" spans="1:9" ht="13.8">
      <c r="A24" s="106"/>
      <c r="B24" s="104"/>
      <c r="C24" s="74">
        <v>213</v>
      </c>
      <c r="D24" s="39">
        <f>E24+H24</f>
        <v>908137</v>
      </c>
      <c r="E24" s="39">
        <v>702777</v>
      </c>
      <c r="F24" s="39"/>
      <c r="G24" s="39"/>
      <c r="H24" s="39">
        <v>205360</v>
      </c>
      <c r="I24" s="39"/>
    </row>
    <row r="25" spans="1:9" ht="29.4" customHeight="1">
      <c r="A25" s="7" t="s">
        <v>51</v>
      </c>
      <c r="B25" s="74">
        <v>220</v>
      </c>
      <c r="C25" s="74"/>
      <c r="D25" s="39">
        <f>F25</f>
        <v>6190084</v>
      </c>
      <c r="E25" s="39"/>
      <c r="F25" s="39">
        <v>6190084</v>
      </c>
      <c r="G25" s="39"/>
      <c r="H25" s="39"/>
      <c r="I25" s="39"/>
    </row>
    <row r="26" spans="1:9" ht="15" customHeight="1">
      <c r="A26" s="8" t="s">
        <v>4</v>
      </c>
      <c r="B26" s="12"/>
      <c r="C26" s="74"/>
      <c r="D26" s="39"/>
      <c r="E26" s="39"/>
      <c r="F26" s="39"/>
      <c r="G26" s="39"/>
      <c r="H26" s="39"/>
      <c r="I26" s="39"/>
    </row>
    <row r="27" spans="1:9" ht="16.2" customHeight="1">
      <c r="A27" s="8" t="s">
        <v>52</v>
      </c>
      <c r="B27" s="12"/>
      <c r="C27" s="74">
        <v>290</v>
      </c>
      <c r="D27" s="39">
        <f>F27</f>
        <v>2919586</v>
      </c>
      <c r="E27" s="39"/>
      <c r="F27" s="39">
        <v>2919586</v>
      </c>
      <c r="G27" s="39"/>
      <c r="H27" s="39"/>
      <c r="I27" s="39"/>
    </row>
    <row r="28" spans="1:9" ht="28.8" customHeight="1">
      <c r="A28" s="7" t="s">
        <v>53</v>
      </c>
      <c r="B28" s="74">
        <v>230</v>
      </c>
      <c r="C28" s="12"/>
      <c r="D28" s="39">
        <f>E28+H28</f>
        <v>50000</v>
      </c>
      <c r="E28" s="39"/>
      <c r="F28" s="39"/>
      <c r="G28" s="39"/>
      <c r="H28" s="39">
        <v>50000</v>
      </c>
      <c r="I28" s="39"/>
    </row>
    <row r="29" spans="1:9" ht="15" customHeight="1">
      <c r="A29" s="8" t="s">
        <v>4</v>
      </c>
      <c r="B29" s="12"/>
      <c r="C29" s="12"/>
      <c r="D29" s="39"/>
      <c r="E29" s="39"/>
      <c r="F29" s="39"/>
      <c r="G29" s="39"/>
      <c r="H29" s="39"/>
      <c r="I29" s="39"/>
    </row>
    <row r="30" spans="1:9" ht="13.8">
      <c r="A30" s="8"/>
      <c r="B30" s="12"/>
      <c r="C30" s="12"/>
      <c r="D30" s="39"/>
      <c r="E30" s="39"/>
      <c r="F30" s="39"/>
      <c r="G30" s="39"/>
      <c r="H30" s="39"/>
      <c r="I30" s="39"/>
    </row>
    <row r="31" spans="1:9" ht="29.4" customHeight="1">
      <c r="A31" s="7" t="s">
        <v>69</v>
      </c>
      <c r="B31" s="74">
        <v>240</v>
      </c>
      <c r="C31" s="12"/>
      <c r="D31" s="39"/>
      <c r="E31" s="39"/>
      <c r="F31" s="39"/>
      <c r="G31" s="39"/>
      <c r="H31" s="39"/>
      <c r="I31" s="39"/>
    </row>
    <row r="32" spans="1:9" ht="30" customHeight="1">
      <c r="A32" s="7" t="s">
        <v>54</v>
      </c>
      <c r="B32" s="74">
        <v>250</v>
      </c>
      <c r="C32" s="12"/>
      <c r="D32" s="39"/>
      <c r="E32" s="39"/>
      <c r="F32" s="39"/>
      <c r="G32" s="39"/>
      <c r="H32" s="39"/>
      <c r="I32" s="39"/>
    </row>
    <row r="33" spans="1:9" ht="28.8" customHeight="1">
      <c r="A33" s="7" t="s">
        <v>55</v>
      </c>
      <c r="B33" s="74">
        <v>260</v>
      </c>
      <c r="C33" s="74" t="s">
        <v>68</v>
      </c>
      <c r="D33" s="39">
        <f>E33+H33+F33</f>
        <v>1631640</v>
      </c>
      <c r="E33" s="39">
        <v>0</v>
      </c>
      <c r="F33" s="39">
        <v>500000</v>
      </c>
      <c r="G33" s="39"/>
      <c r="H33" s="39">
        <v>1131640</v>
      </c>
      <c r="I33" s="39"/>
    </row>
    <row r="34" spans="1:9" ht="29.4" customHeight="1">
      <c r="A34" s="8" t="s">
        <v>56</v>
      </c>
      <c r="B34" s="12"/>
      <c r="C34" s="74">
        <v>223</v>
      </c>
      <c r="D34" s="39">
        <f>E34+H34</f>
        <v>432000</v>
      </c>
      <c r="E34" s="39">
        <v>0</v>
      </c>
      <c r="F34" s="39"/>
      <c r="G34" s="39"/>
      <c r="H34" s="39">
        <v>432000</v>
      </c>
      <c r="I34" s="39"/>
    </row>
    <row r="35" spans="1:9" ht="31.8" customHeight="1">
      <c r="A35" s="5" t="s">
        <v>57</v>
      </c>
      <c r="B35" s="74">
        <v>300</v>
      </c>
      <c r="C35" s="74" t="s">
        <v>68</v>
      </c>
      <c r="D35" s="39">
        <f>SUM(D37:D38)</f>
        <v>0</v>
      </c>
      <c r="E35" s="39">
        <f t="shared" ref="E35:I35" si="3">SUM(E37:E38)</f>
        <v>0</v>
      </c>
      <c r="F35" s="39">
        <f t="shared" si="3"/>
        <v>0</v>
      </c>
      <c r="G35" s="39">
        <f t="shared" si="3"/>
        <v>0</v>
      </c>
      <c r="H35" s="39">
        <f t="shared" si="3"/>
        <v>0</v>
      </c>
      <c r="I35" s="39">
        <f t="shared" si="3"/>
        <v>0</v>
      </c>
    </row>
    <row r="36" spans="1:9" ht="16.8" customHeight="1">
      <c r="A36" s="7" t="s">
        <v>4</v>
      </c>
      <c r="B36" s="73"/>
      <c r="C36" s="12"/>
      <c r="D36" s="39"/>
      <c r="E36" s="39"/>
      <c r="F36" s="39"/>
      <c r="G36" s="39"/>
      <c r="H36" s="39"/>
      <c r="I36" s="39"/>
    </row>
    <row r="37" spans="1:9" ht="21.6" customHeight="1">
      <c r="A37" s="7" t="s">
        <v>58</v>
      </c>
      <c r="B37" s="73">
        <v>310</v>
      </c>
      <c r="C37" s="12"/>
      <c r="D37" s="39"/>
      <c r="E37" s="39"/>
      <c r="F37" s="39"/>
      <c r="G37" s="39"/>
      <c r="H37" s="39"/>
      <c r="I37" s="39"/>
    </row>
    <row r="38" spans="1:9" ht="16.2" customHeight="1">
      <c r="A38" s="7" t="s">
        <v>59</v>
      </c>
      <c r="B38" s="74">
        <v>320</v>
      </c>
      <c r="C38" s="12"/>
      <c r="D38" s="39"/>
      <c r="E38" s="39"/>
      <c r="F38" s="39"/>
      <c r="G38" s="39"/>
      <c r="H38" s="39"/>
      <c r="I38" s="39"/>
    </row>
    <row r="39" spans="1:9" ht="19.8" customHeight="1">
      <c r="A39" s="5" t="s">
        <v>60</v>
      </c>
      <c r="B39" s="74">
        <v>400</v>
      </c>
      <c r="C39" s="12"/>
      <c r="D39" s="39">
        <f>SUM(D41:D42)</f>
        <v>0</v>
      </c>
      <c r="E39" s="39">
        <f t="shared" ref="E39:I39" si="4">SUM(E41:E42)</f>
        <v>0</v>
      </c>
      <c r="F39" s="39">
        <f t="shared" si="4"/>
        <v>0</v>
      </c>
      <c r="G39" s="39">
        <f t="shared" si="4"/>
        <v>0</v>
      </c>
      <c r="H39" s="39">
        <f t="shared" si="4"/>
        <v>0</v>
      </c>
      <c r="I39" s="39">
        <f t="shared" si="4"/>
        <v>0</v>
      </c>
    </row>
    <row r="40" spans="1:9" ht="16.8" customHeight="1">
      <c r="A40" s="7" t="s">
        <v>4</v>
      </c>
      <c r="B40" s="73"/>
      <c r="C40" s="12"/>
      <c r="D40" s="39"/>
      <c r="E40" s="39"/>
      <c r="F40" s="39"/>
      <c r="G40" s="39"/>
      <c r="H40" s="39"/>
      <c r="I40" s="39"/>
    </row>
    <row r="41" spans="1:9" ht="18" customHeight="1">
      <c r="A41" s="7" t="s">
        <v>61</v>
      </c>
      <c r="B41" s="73">
        <v>410</v>
      </c>
      <c r="C41" s="12"/>
      <c r="D41" s="39"/>
      <c r="E41" s="39"/>
      <c r="F41" s="39"/>
      <c r="G41" s="39"/>
      <c r="H41" s="39"/>
      <c r="I41" s="39"/>
    </row>
    <row r="42" spans="1:9" ht="16.8" customHeight="1">
      <c r="A42" s="7" t="s">
        <v>62</v>
      </c>
      <c r="B42" s="74">
        <v>420</v>
      </c>
      <c r="C42" s="12"/>
      <c r="D42" s="39"/>
      <c r="E42" s="39"/>
      <c r="F42" s="39"/>
      <c r="G42" s="39"/>
      <c r="H42" s="39"/>
      <c r="I42" s="39"/>
    </row>
    <row r="43" spans="1:9" ht="16.2" customHeight="1">
      <c r="A43" s="5" t="s">
        <v>63</v>
      </c>
      <c r="B43" s="74">
        <v>500</v>
      </c>
      <c r="C43" s="74" t="s">
        <v>68</v>
      </c>
      <c r="D43" s="39"/>
      <c r="E43" s="39">
        <v>0</v>
      </c>
      <c r="F43" s="39">
        <v>0</v>
      </c>
      <c r="G43" s="39"/>
      <c r="H43" s="39">
        <v>0</v>
      </c>
      <c r="I43" s="39"/>
    </row>
    <row r="44" spans="1:9" ht="17.399999999999999" customHeight="1">
      <c r="A44" s="5" t="s">
        <v>64</v>
      </c>
      <c r="B44" s="74">
        <v>600</v>
      </c>
      <c r="C44" s="74" t="s">
        <v>68</v>
      </c>
      <c r="D44" s="39"/>
      <c r="E44" s="39">
        <v>0</v>
      </c>
      <c r="F44" s="39">
        <v>0</v>
      </c>
      <c r="G44" s="39"/>
      <c r="H44" s="39">
        <v>0</v>
      </c>
      <c r="I44" s="39"/>
    </row>
  </sheetData>
  <mergeCells count="15">
    <mergeCell ref="A23:A24"/>
    <mergeCell ref="B23:B24"/>
    <mergeCell ref="H1:I1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F8" r:id="rId1" display="consultantplus://offline/ref=284C86C5B40711C96962E740E97CB5DA4ED2AE9A7DC24820103B1BEF1A7A496AD8837664A846bCv2G"/>
  </hyperlinks>
  <pageMargins left="0.21" right="0.2" top="0.37" bottom="0.4" header="0.31496062992125984" footer="0.31496062992125984"/>
  <pageSetup paperSize="9" orientation="landscape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90" zoomScaleNormal="90" workbookViewId="0">
      <selection activeCell="C15" sqref="C15"/>
    </sheetView>
  </sheetViews>
  <sheetFormatPr defaultColWidth="9.33203125" defaultRowHeight="13.8"/>
  <cols>
    <col min="1" max="1" width="34.44140625" style="13" customWidth="1"/>
    <col min="2" max="3" width="9.33203125" style="13"/>
    <col min="4" max="6" width="27.109375" style="13" customWidth="1"/>
    <col min="7" max="16384" width="9.33203125" style="13"/>
  </cols>
  <sheetData>
    <row r="1" spans="1:6">
      <c r="F1" s="18" t="s">
        <v>85</v>
      </c>
    </row>
    <row r="3" spans="1:6">
      <c r="A3" s="109" t="s">
        <v>86</v>
      </c>
      <c r="B3" s="109"/>
      <c r="C3" s="109"/>
      <c r="D3" s="109"/>
      <c r="E3" s="109"/>
      <c r="F3" s="109"/>
    </row>
    <row r="4" spans="1:6">
      <c r="A4" s="109" t="s">
        <v>180</v>
      </c>
      <c r="B4" s="109"/>
      <c r="C4" s="109"/>
      <c r="D4" s="109"/>
      <c r="E4" s="109"/>
      <c r="F4" s="109"/>
    </row>
    <row r="6" spans="1:6">
      <c r="A6" s="107" t="s">
        <v>1</v>
      </c>
      <c r="B6" s="107" t="s">
        <v>31</v>
      </c>
      <c r="C6" s="107" t="s">
        <v>79</v>
      </c>
      <c r="D6" s="107" t="s">
        <v>80</v>
      </c>
      <c r="E6" s="107"/>
      <c r="F6" s="107"/>
    </row>
    <row r="7" spans="1:6">
      <c r="A7" s="107"/>
      <c r="B7" s="107"/>
      <c r="C7" s="107"/>
      <c r="D7" s="107" t="s">
        <v>81</v>
      </c>
      <c r="E7" s="107" t="s">
        <v>6</v>
      </c>
      <c r="F7" s="107"/>
    </row>
    <row r="8" spans="1:6" ht="61.5" customHeight="1">
      <c r="A8" s="107"/>
      <c r="B8" s="107"/>
      <c r="C8" s="107"/>
      <c r="D8" s="107"/>
      <c r="E8" s="11" t="s">
        <v>104</v>
      </c>
      <c r="F8" s="11" t="s">
        <v>105</v>
      </c>
    </row>
    <row r="9" spans="1:6" ht="27.6">
      <c r="A9" s="107"/>
      <c r="B9" s="107"/>
      <c r="C9" s="107"/>
      <c r="D9" s="74" t="s">
        <v>170</v>
      </c>
      <c r="E9" s="74" t="s">
        <v>171</v>
      </c>
      <c r="F9" s="74" t="s">
        <v>172</v>
      </c>
    </row>
    <row r="10" spans="1:6">
      <c r="A10" s="11">
        <v>1</v>
      </c>
      <c r="B10" s="11">
        <v>2</v>
      </c>
      <c r="C10" s="11">
        <v>3</v>
      </c>
      <c r="D10" s="11">
        <v>4</v>
      </c>
      <c r="E10" s="11">
        <v>7</v>
      </c>
      <c r="F10" s="11">
        <v>10</v>
      </c>
    </row>
    <row r="11" spans="1:6" ht="27.6">
      <c r="A11" s="12" t="s">
        <v>82</v>
      </c>
      <c r="B11" s="16" t="s">
        <v>103</v>
      </c>
      <c r="C11" s="11" t="s">
        <v>68</v>
      </c>
      <c r="D11" s="39">
        <f>SUM(D12:D15)</f>
        <v>5494300.0800000001</v>
      </c>
      <c r="E11" s="39">
        <f t="shared" ref="E11:F11" si="0">SUM(E12:E15)</f>
        <v>5494300.0800000001</v>
      </c>
      <c r="F11" s="39">
        <f t="shared" si="0"/>
        <v>0</v>
      </c>
    </row>
    <row r="12" spans="1:6" ht="41.4">
      <c r="A12" s="19" t="s">
        <v>83</v>
      </c>
      <c r="B12" s="11">
        <v>1001</v>
      </c>
      <c r="C12" s="11" t="s">
        <v>68</v>
      </c>
      <c r="D12" s="39">
        <f>E12</f>
        <v>1419759.08</v>
      </c>
      <c r="E12" s="39">
        <v>1419759.08</v>
      </c>
      <c r="F12" s="17"/>
    </row>
    <row r="13" spans="1:6" ht="55.2">
      <c r="A13" s="19" t="s">
        <v>175</v>
      </c>
      <c r="B13" s="12"/>
      <c r="C13" s="71">
        <v>2017</v>
      </c>
      <c r="D13" s="39" t="s">
        <v>176</v>
      </c>
      <c r="E13" s="39" t="s">
        <v>176</v>
      </c>
      <c r="F13" s="17"/>
    </row>
    <row r="14" spans="1:6" ht="27.6">
      <c r="A14" s="19" t="s">
        <v>84</v>
      </c>
      <c r="B14" s="11">
        <v>2001</v>
      </c>
      <c r="C14" s="12"/>
      <c r="D14" s="39">
        <f>E14</f>
        <v>4074541</v>
      </c>
      <c r="E14" s="39">
        <f>'таблица 2(2017г.)'!D33-'Таблица 2.1'!E12</f>
        <v>4074541</v>
      </c>
      <c r="F14" s="17"/>
    </row>
    <row r="15" spans="1:6" ht="112.2" customHeight="1">
      <c r="A15" s="19" t="s">
        <v>161</v>
      </c>
      <c r="B15" s="12"/>
      <c r="C15" s="71">
        <v>2017</v>
      </c>
      <c r="D15" s="39" t="s">
        <v>177</v>
      </c>
      <c r="E15" s="39" t="s">
        <v>177</v>
      </c>
      <c r="F15" s="17"/>
    </row>
    <row r="19" spans="1:9" s="48" customFormat="1" ht="20.25" customHeight="1">
      <c r="A19" s="52" t="s">
        <v>132</v>
      </c>
      <c r="B19" s="53"/>
      <c r="C19" s="53"/>
      <c r="D19" s="55"/>
      <c r="E19" s="54" t="s">
        <v>150</v>
      </c>
      <c r="F19" s="55"/>
    </row>
    <row r="20" spans="1:9" s="48" customFormat="1" ht="13.2">
      <c r="A20" s="52"/>
      <c r="B20" s="108" t="s">
        <v>89</v>
      </c>
      <c r="C20" s="108"/>
      <c r="E20" s="67" t="s">
        <v>90</v>
      </c>
      <c r="F20" s="55"/>
    </row>
    <row r="21" spans="1:9" s="48" customFormat="1" ht="13.2">
      <c r="A21" s="52"/>
      <c r="B21" s="59"/>
      <c r="C21" s="59"/>
      <c r="E21" s="59"/>
      <c r="F21" s="59"/>
    </row>
    <row r="22" spans="1:9" s="48" customFormat="1" ht="26.4">
      <c r="A22" s="52" t="s">
        <v>133</v>
      </c>
      <c r="B22" s="53"/>
      <c r="C22" s="53"/>
      <c r="D22" s="55"/>
      <c r="E22" s="54" t="s">
        <v>151</v>
      </c>
      <c r="F22" s="55"/>
    </row>
    <row r="23" spans="1:9" s="48" customFormat="1" ht="13.2">
      <c r="A23" s="52"/>
      <c r="B23" s="108" t="s">
        <v>89</v>
      </c>
      <c r="C23" s="108"/>
      <c r="E23" s="67" t="s">
        <v>90</v>
      </c>
      <c r="F23" s="55"/>
    </row>
    <row r="24" spans="1:9" s="48" customFormat="1" ht="15" customHeight="1">
      <c r="A24" s="52"/>
      <c r="E24" s="50"/>
    </row>
    <row r="25" spans="1:9" s="48" customFormat="1" ht="13.2">
      <c r="A25" s="52"/>
      <c r="E25" s="50"/>
      <c r="G25" s="55"/>
    </row>
    <row r="26" spans="1:9" s="48" customFormat="1" ht="13.2">
      <c r="A26" s="52"/>
      <c r="E26" s="50"/>
      <c r="F26" s="55"/>
      <c r="G26" s="55"/>
      <c r="H26" s="55"/>
      <c r="I26" s="55"/>
    </row>
    <row r="27" spans="1:9" s="48" customFormat="1" ht="13.2">
      <c r="A27" s="52" t="s">
        <v>134</v>
      </c>
      <c r="B27" s="53"/>
      <c r="C27" s="53"/>
      <c r="D27" s="55"/>
      <c r="E27" s="54" t="s">
        <v>151</v>
      </c>
      <c r="F27" s="54" t="s">
        <v>152</v>
      </c>
    </row>
    <row r="28" spans="1:9" s="48" customFormat="1" ht="13.2">
      <c r="B28" s="108" t="s">
        <v>89</v>
      </c>
      <c r="C28" s="108"/>
      <c r="E28" s="67" t="s">
        <v>90</v>
      </c>
      <c r="F28" s="59" t="s">
        <v>137</v>
      </c>
      <c r="G28" s="59"/>
    </row>
  </sheetData>
  <mergeCells count="11">
    <mergeCell ref="B28:C28"/>
    <mergeCell ref="B20:C20"/>
    <mergeCell ref="B23:C23"/>
    <mergeCell ref="A3:F3"/>
    <mergeCell ref="A4:F4"/>
    <mergeCell ref="A6:A9"/>
    <mergeCell ref="B6:B9"/>
    <mergeCell ref="C6:C9"/>
    <mergeCell ref="D6:F6"/>
    <mergeCell ref="D7:D8"/>
    <mergeCell ref="E7:F7"/>
  </mergeCells>
  <hyperlinks>
    <hyperlink ref="E8" r:id="rId1" display="consultantplus://offline/ref=284C86C5B40711C96962E740E97CB5DA4EDDA09D7CC34820103B1BEF1Ab7vAG"/>
    <hyperlink ref="F8" r:id="rId2" display="consultantplus://offline/ref=284C86C5B40711C96962E740E97CB5DA4ED2A4997BC74820103B1BEF1Ab7vAG"/>
  </hyperlinks>
  <printOptions horizontalCentered="1"/>
  <pageMargins left="0.98425196850393704" right="0.39370078740157483" top="0.98425196850393704" bottom="0.74803149606299213" header="0.31496062992125984" footer="0.31496062992125984"/>
  <pageSetup paperSize="9" scale="73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7" workbookViewId="0">
      <selection activeCell="C15" sqref="C15"/>
    </sheetView>
  </sheetViews>
  <sheetFormatPr defaultRowHeight="13.2"/>
  <cols>
    <col min="1" max="1" width="34.44140625" customWidth="1"/>
    <col min="2" max="3" width="9.33203125"/>
    <col min="4" max="6" width="27.109375" customWidth="1"/>
  </cols>
  <sheetData>
    <row r="1" spans="1:6" ht="13.8">
      <c r="A1" s="13"/>
      <c r="B1" s="13"/>
      <c r="C1" s="13"/>
      <c r="D1" s="13"/>
      <c r="E1" s="13"/>
      <c r="F1" s="76" t="s">
        <v>85</v>
      </c>
    </row>
    <row r="2" spans="1:6" ht="13.8">
      <c r="A2" s="13"/>
      <c r="B2" s="13"/>
      <c r="C2" s="13"/>
      <c r="D2" s="13"/>
      <c r="E2" s="13"/>
      <c r="F2" s="13"/>
    </row>
    <row r="3" spans="1:6" ht="13.8">
      <c r="A3" s="109" t="s">
        <v>86</v>
      </c>
      <c r="B3" s="109"/>
      <c r="C3" s="109"/>
      <c r="D3" s="109"/>
      <c r="E3" s="109"/>
      <c r="F3" s="109"/>
    </row>
    <row r="4" spans="1:6" ht="13.8">
      <c r="A4" s="109" t="s">
        <v>181</v>
      </c>
      <c r="B4" s="109"/>
      <c r="C4" s="109"/>
      <c r="D4" s="109"/>
      <c r="E4" s="109"/>
      <c r="F4" s="109"/>
    </row>
    <row r="5" spans="1:6" ht="13.8">
      <c r="A5" s="13"/>
      <c r="B5" s="13"/>
      <c r="C5" s="13"/>
      <c r="D5" s="13"/>
      <c r="E5" s="13"/>
      <c r="F5" s="13"/>
    </row>
    <row r="6" spans="1:6" ht="13.8">
      <c r="A6" s="107" t="s">
        <v>1</v>
      </c>
      <c r="B6" s="107" t="s">
        <v>31</v>
      </c>
      <c r="C6" s="107" t="s">
        <v>79</v>
      </c>
      <c r="D6" s="107" t="s">
        <v>80</v>
      </c>
      <c r="E6" s="107"/>
      <c r="F6" s="107"/>
    </row>
    <row r="7" spans="1:6" ht="13.8">
      <c r="A7" s="107"/>
      <c r="B7" s="107"/>
      <c r="C7" s="107"/>
      <c r="D7" s="107" t="s">
        <v>81</v>
      </c>
      <c r="E7" s="107" t="s">
        <v>6</v>
      </c>
      <c r="F7" s="107"/>
    </row>
    <row r="8" spans="1:6" ht="110.4">
      <c r="A8" s="107"/>
      <c r="B8" s="107"/>
      <c r="C8" s="107"/>
      <c r="D8" s="107"/>
      <c r="E8" s="75" t="s">
        <v>104</v>
      </c>
      <c r="F8" s="75" t="s">
        <v>105</v>
      </c>
    </row>
    <row r="9" spans="1:6" ht="27.6">
      <c r="A9" s="107"/>
      <c r="B9" s="107"/>
      <c r="C9" s="107"/>
      <c r="D9" s="75" t="s">
        <v>183</v>
      </c>
      <c r="E9" s="75" t="s">
        <v>184</v>
      </c>
      <c r="F9" s="75" t="s">
        <v>185</v>
      </c>
    </row>
    <row r="10" spans="1:6" ht="13.8">
      <c r="A10" s="75">
        <v>1</v>
      </c>
      <c r="B10" s="75">
        <v>2</v>
      </c>
      <c r="C10" s="75">
        <v>3</v>
      </c>
      <c r="D10" s="75">
        <v>4</v>
      </c>
      <c r="E10" s="75">
        <v>7</v>
      </c>
      <c r="F10" s="75">
        <v>10</v>
      </c>
    </row>
    <row r="11" spans="1:6" ht="27.6">
      <c r="A11" s="12" t="s">
        <v>82</v>
      </c>
      <c r="B11" s="16" t="s">
        <v>103</v>
      </c>
      <c r="C11" s="75" t="s">
        <v>68</v>
      </c>
      <c r="D11" s="39">
        <f>SUM(D12:D15)</f>
        <v>1531640</v>
      </c>
      <c r="E11" s="39">
        <f t="shared" ref="E11:F11" si="0">SUM(E12:E15)</f>
        <v>1531640</v>
      </c>
      <c r="F11" s="39">
        <f t="shared" si="0"/>
        <v>0</v>
      </c>
    </row>
    <row r="12" spans="1:6" ht="41.4">
      <c r="A12" s="19" t="s">
        <v>83</v>
      </c>
      <c r="B12" s="75">
        <v>1001</v>
      </c>
      <c r="C12" s="75" t="s">
        <v>68</v>
      </c>
      <c r="D12" s="39">
        <f>E12</f>
        <v>0</v>
      </c>
      <c r="E12" s="39"/>
      <c r="F12" s="17"/>
    </row>
    <row r="13" spans="1:6" ht="55.2">
      <c r="A13" s="19" t="s">
        <v>175</v>
      </c>
      <c r="B13" s="12"/>
      <c r="C13" s="75"/>
      <c r="D13" s="39"/>
      <c r="E13" s="39"/>
      <c r="F13" s="17"/>
    </row>
    <row r="14" spans="1:6" ht="27.6">
      <c r="A14" s="19" t="s">
        <v>84</v>
      </c>
      <c r="B14" s="75">
        <v>2001</v>
      </c>
      <c r="C14" s="12"/>
      <c r="D14" s="39">
        <f>E14</f>
        <v>1531640</v>
      </c>
      <c r="E14" s="39">
        <f>'таблица2(2018г.)'!D33-'Таблица 2.1(2018г.)'!E12</f>
        <v>1531640</v>
      </c>
      <c r="F14" s="17"/>
    </row>
    <row r="15" spans="1:6" ht="96.6">
      <c r="A15" s="19" t="s">
        <v>161</v>
      </c>
      <c r="B15" s="12"/>
      <c r="C15" s="75">
        <v>2018</v>
      </c>
      <c r="D15" s="39" t="str">
        <f>E15</f>
        <v xml:space="preserve">240 000,00                                             132 000,00                              60 000,00                                         400 000,00                                       699 640,00                                                        </v>
      </c>
      <c r="E15" s="39" t="s">
        <v>182</v>
      </c>
      <c r="F15" s="17"/>
    </row>
    <row r="16" spans="1:6" ht="13.8">
      <c r="A16" s="13"/>
      <c r="B16" s="13"/>
      <c r="C16" s="13"/>
      <c r="D16" s="13"/>
      <c r="E16" s="13"/>
      <c r="F16" s="13"/>
    </row>
    <row r="17" spans="1:6" ht="13.8">
      <c r="A17" s="13"/>
      <c r="B17" s="13"/>
      <c r="C17" s="13"/>
      <c r="D17" s="13"/>
      <c r="E17" s="13"/>
      <c r="F17" s="13"/>
    </row>
    <row r="18" spans="1:6" ht="13.8">
      <c r="A18" s="13"/>
      <c r="B18" s="13"/>
      <c r="C18" s="13"/>
      <c r="D18" s="13"/>
      <c r="E18" s="13"/>
      <c r="F18" s="13"/>
    </row>
    <row r="19" spans="1:6">
      <c r="A19" s="52" t="s">
        <v>132</v>
      </c>
      <c r="B19" s="53"/>
      <c r="C19" s="53"/>
      <c r="D19" s="55"/>
      <c r="E19" s="54" t="s">
        <v>150</v>
      </c>
      <c r="F19" s="55"/>
    </row>
    <row r="20" spans="1:6">
      <c r="A20" s="52"/>
      <c r="B20" s="108" t="s">
        <v>89</v>
      </c>
      <c r="C20" s="108"/>
      <c r="D20" s="48"/>
      <c r="E20" s="67" t="s">
        <v>90</v>
      </c>
      <c r="F20" s="55"/>
    </row>
    <row r="21" spans="1:6">
      <c r="A21" s="52"/>
      <c r="B21" s="77"/>
      <c r="C21" s="77"/>
      <c r="D21" s="48"/>
      <c r="E21" s="77"/>
      <c r="F21" s="77"/>
    </row>
    <row r="22" spans="1:6" ht="26.4">
      <c r="A22" s="52" t="s">
        <v>133</v>
      </c>
      <c r="B22" s="53"/>
      <c r="C22" s="53"/>
      <c r="D22" s="55"/>
      <c r="E22" s="54" t="s">
        <v>151</v>
      </c>
      <c r="F22" s="55"/>
    </row>
    <row r="23" spans="1:6">
      <c r="A23" s="52"/>
      <c r="B23" s="108" t="s">
        <v>89</v>
      </c>
      <c r="C23" s="108"/>
      <c r="D23" s="48"/>
      <c r="E23" s="67" t="s">
        <v>90</v>
      </c>
      <c r="F23" s="55"/>
    </row>
    <row r="24" spans="1:6">
      <c r="A24" s="52"/>
      <c r="B24" s="48"/>
      <c r="C24" s="48"/>
      <c r="D24" s="48"/>
      <c r="E24" s="50"/>
      <c r="F24" s="48"/>
    </row>
    <row r="25" spans="1:6">
      <c r="A25" s="52"/>
      <c r="B25" s="48"/>
      <c r="C25" s="48"/>
      <c r="D25" s="48"/>
      <c r="E25" s="50"/>
      <c r="F25" s="48"/>
    </row>
    <row r="26" spans="1:6">
      <c r="A26" s="52"/>
      <c r="B26" s="48"/>
      <c r="C26" s="48"/>
      <c r="D26" s="48"/>
      <c r="E26" s="50"/>
      <c r="F26" s="55"/>
    </row>
    <row r="27" spans="1:6">
      <c r="A27" s="52" t="s">
        <v>134</v>
      </c>
      <c r="B27" s="53"/>
      <c r="C27" s="53"/>
      <c r="D27" s="55"/>
      <c r="E27" s="54" t="s">
        <v>151</v>
      </c>
      <c r="F27" s="54" t="s">
        <v>152</v>
      </c>
    </row>
    <row r="28" spans="1:6">
      <c r="A28" s="48"/>
      <c r="B28" s="108" t="s">
        <v>89</v>
      </c>
      <c r="C28" s="108"/>
      <c r="D28" s="48"/>
      <c r="E28" s="67" t="s">
        <v>90</v>
      </c>
      <c r="F28" s="77" t="s">
        <v>137</v>
      </c>
    </row>
  </sheetData>
  <mergeCells count="11">
    <mergeCell ref="B20:C20"/>
    <mergeCell ref="B23:C23"/>
    <mergeCell ref="B28:C28"/>
    <mergeCell ref="A3:F3"/>
    <mergeCell ref="A4:F4"/>
    <mergeCell ref="A6:A9"/>
    <mergeCell ref="B6:B9"/>
    <mergeCell ref="C6:C9"/>
    <mergeCell ref="D6:F6"/>
    <mergeCell ref="D7:D8"/>
    <mergeCell ref="E7:F7"/>
  </mergeCells>
  <hyperlinks>
    <hyperlink ref="E8" r:id="rId1" display="consultantplus://offline/ref=284C86C5B40711C96962E740E97CB5DA4EDDA09D7CC34820103B1BEF1Ab7vAG"/>
    <hyperlink ref="F8" r:id="rId2" display="consultantplus://offline/ref=284C86C5B40711C96962E740E97CB5DA4ED2A4997BC74820103B1BEF1Ab7vAG"/>
  </hyperlink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5" workbookViewId="0">
      <selection activeCell="E15" sqref="E15"/>
    </sheetView>
  </sheetViews>
  <sheetFormatPr defaultRowHeight="13.2"/>
  <cols>
    <col min="1" max="1" width="34.44140625" customWidth="1"/>
    <col min="4" max="6" width="27.109375" customWidth="1"/>
  </cols>
  <sheetData>
    <row r="1" spans="1:6" ht="13.8">
      <c r="A1" s="13"/>
      <c r="B1" s="13"/>
      <c r="C1" s="13"/>
      <c r="D1" s="13"/>
      <c r="E1" s="13"/>
      <c r="F1" s="76" t="s">
        <v>85</v>
      </c>
    </row>
    <row r="2" spans="1:6" ht="13.8">
      <c r="A2" s="13"/>
      <c r="B2" s="13"/>
      <c r="C2" s="13"/>
      <c r="D2" s="13"/>
      <c r="E2" s="13"/>
      <c r="F2" s="13"/>
    </row>
    <row r="3" spans="1:6" ht="13.8">
      <c r="A3" s="109" t="s">
        <v>86</v>
      </c>
      <c r="B3" s="109"/>
      <c r="C3" s="109"/>
      <c r="D3" s="109"/>
      <c r="E3" s="109"/>
      <c r="F3" s="109"/>
    </row>
    <row r="4" spans="1:6" ht="13.8">
      <c r="A4" s="109" t="s">
        <v>186</v>
      </c>
      <c r="B4" s="109"/>
      <c r="C4" s="109"/>
      <c r="D4" s="109"/>
      <c r="E4" s="109"/>
      <c r="F4" s="109"/>
    </row>
    <row r="5" spans="1:6" ht="13.8">
      <c r="A5" s="13"/>
      <c r="B5" s="13"/>
      <c r="C5" s="13"/>
      <c r="D5" s="13"/>
      <c r="E5" s="13"/>
      <c r="F5" s="13"/>
    </row>
    <row r="6" spans="1:6" ht="13.8">
      <c r="A6" s="107" t="s">
        <v>1</v>
      </c>
      <c r="B6" s="107" t="s">
        <v>31</v>
      </c>
      <c r="C6" s="107" t="s">
        <v>79</v>
      </c>
      <c r="D6" s="107" t="s">
        <v>80</v>
      </c>
      <c r="E6" s="107"/>
      <c r="F6" s="107"/>
    </row>
    <row r="7" spans="1:6" ht="13.8">
      <c r="A7" s="107"/>
      <c r="B7" s="107"/>
      <c r="C7" s="107"/>
      <c r="D7" s="107" t="s">
        <v>81</v>
      </c>
      <c r="E7" s="107" t="s">
        <v>6</v>
      </c>
      <c r="F7" s="107"/>
    </row>
    <row r="8" spans="1:6" ht="110.4">
      <c r="A8" s="107"/>
      <c r="B8" s="107"/>
      <c r="C8" s="107"/>
      <c r="D8" s="107"/>
      <c r="E8" s="75" t="s">
        <v>104</v>
      </c>
      <c r="F8" s="75" t="s">
        <v>105</v>
      </c>
    </row>
    <row r="9" spans="1:6" ht="27.6">
      <c r="A9" s="107"/>
      <c r="B9" s="107"/>
      <c r="C9" s="107"/>
      <c r="D9" s="75" t="s">
        <v>187</v>
      </c>
      <c r="E9" s="75" t="s">
        <v>188</v>
      </c>
      <c r="F9" s="75" t="s">
        <v>189</v>
      </c>
    </row>
    <row r="10" spans="1:6" ht="13.8">
      <c r="A10" s="75">
        <v>1</v>
      </c>
      <c r="B10" s="75">
        <v>2</v>
      </c>
      <c r="C10" s="75">
        <v>3</v>
      </c>
      <c r="D10" s="75">
        <v>4</v>
      </c>
      <c r="E10" s="75">
        <v>7</v>
      </c>
      <c r="F10" s="75">
        <v>10</v>
      </c>
    </row>
    <row r="11" spans="1:6" ht="27.6">
      <c r="A11" s="12" t="s">
        <v>82</v>
      </c>
      <c r="B11" s="16" t="s">
        <v>103</v>
      </c>
      <c r="C11" s="75" t="s">
        <v>68</v>
      </c>
      <c r="D11" s="39">
        <f>SUM(D12:D15)</f>
        <v>1631640</v>
      </c>
      <c r="E11" s="39">
        <f t="shared" ref="E11:F11" si="0">SUM(E12:E15)</f>
        <v>1631640</v>
      </c>
      <c r="F11" s="39">
        <f t="shared" si="0"/>
        <v>0</v>
      </c>
    </row>
    <row r="12" spans="1:6" ht="41.4">
      <c r="A12" s="19" t="s">
        <v>83</v>
      </c>
      <c r="B12" s="75">
        <v>1001</v>
      </c>
      <c r="C12" s="75" t="s">
        <v>68</v>
      </c>
      <c r="D12" s="39">
        <f>E12</f>
        <v>0</v>
      </c>
      <c r="E12" s="39"/>
      <c r="F12" s="17"/>
    </row>
    <row r="13" spans="1:6" ht="55.2">
      <c r="A13" s="19" t="s">
        <v>175</v>
      </c>
      <c r="B13" s="12"/>
      <c r="C13" s="75"/>
      <c r="D13" s="39"/>
      <c r="E13" s="39"/>
      <c r="F13" s="17"/>
    </row>
    <row r="14" spans="1:6" ht="27.6">
      <c r="A14" s="19" t="s">
        <v>84</v>
      </c>
      <c r="B14" s="75">
        <v>2001</v>
      </c>
      <c r="C14" s="12"/>
      <c r="D14" s="39">
        <f>E14</f>
        <v>1631640</v>
      </c>
      <c r="E14" s="39">
        <f>'таблица2(2019г.)'!D33</f>
        <v>1631640</v>
      </c>
      <c r="F14" s="17"/>
    </row>
    <row r="15" spans="1:6" ht="96.6">
      <c r="A15" s="19" t="s">
        <v>161</v>
      </c>
      <c r="B15" s="12"/>
      <c r="C15" s="75">
        <v>2019</v>
      </c>
      <c r="D15" s="39" t="str">
        <f>E15</f>
        <v xml:space="preserve">240 000,00                                             132 000,00                              60 000,00                                         400 000,00                                       799 640,00                                                        </v>
      </c>
      <c r="E15" s="39" t="s">
        <v>190</v>
      </c>
      <c r="F15" s="17"/>
    </row>
    <row r="16" spans="1:6" ht="13.8">
      <c r="A16" s="13"/>
      <c r="B16" s="13"/>
      <c r="C16" s="13"/>
      <c r="D16" s="13"/>
      <c r="E16" s="13"/>
      <c r="F16" s="13"/>
    </row>
    <row r="17" spans="1:6" ht="13.8">
      <c r="A17" s="13"/>
      <c r="B17" s="13"/>
      <c r="C17" s="13"/>
      <c r="D17" s="13"/>
      <c r="E17" s="13"/>
      <c r="F17" s="13"/>
    </row>
    <row r="18" spans="1:6" ht="13.8">
      <c r="A18" s="13"/>
      <c r="B18" s="13"/>
      <c r="C18" s="13"/>
      <c r="D18" s="13"/>
      <c r="E18" s="13"/>
      <c r="F18" s="13"/>
    </row>
    <row r="19" spans="1:6">
      <c r="A19" s="52" t="s">
        <v>132</v>
      </c>
      <c r="B19" s="53"/>
      <c r="C19" s="53"/>
      <c r="D19" s="55"/>
      <c r="E19" s="54" t="s">
        <v>150</v>
      </c>
      <c r="F19" s="55"/>
    </row>
    <row r="20" spans="1:6">
      <c r="A20" s="52"/>
      <c r="B20" s="108" t="s">
        <v>89</v>
      </c>
      <c r="C20" s="108"/>
      <c r="D20" s="48"/>
      <c r="E20" s="67" t="s">
        <v>90</v>
      </c>
      <c r="F20" s="55"/>
    </row>
    <row r="21" spans="1:6">
      <c r="A21" s="52"/>
      <c r="B21" s="77"/>
      <c r="C21" s="77"/>
      <c r="D21" s="48"/>
      <c r="E21" s="77"/>
      <c r="F21" s="77"/>
    </row>
    <row r="22" spans="1:6" ht="26.4">
      <c r="A22" s="52" t="s">
        <v>133</v>
      </c>
      <c r="B22" s="53"/>
      <c r="C22" s="53"/>
      <c r="D22" s="55"/>
      <c r="E22" s="54" t="s">
        <v>151</v>
      </c>
      <c r="F22" s="55"/>
    </row>
    <row r="23" spans="1:6">
      <c r="A23" s="52"/>
      <c r="B23" s="108" t="s">
        <v>89</v>
      </c>
      <c r="C23" s="108"/>
      <c r="D23" s="48"/>
      <c r="E23" s="67" t="s">
        <v>90</v>
      </c>
      <c r="F23" s="55"/>
    </row>
    <row r="24" spans="1:6">
      <c r="A24" s="52"/>
      <c r="B24" s="48"/>
      <c r="C24" s="48"/>
      <c r="D24" s="48"/>
      <c r="E24" s="50"/>
      <c r="F24" s="48"/>
    </row>
    <row r="25" spans="1:6">
      <c r="A25" s="52"/>
      <c r="B25" s="48"/>
      <c r="C25" s="48"/>
      <c r="D25" s="48"/>
      <c r="E25" s="50"/>
      <c r="F25" s="48"/>
    </row>
    <row r="26" spans="1:6">
      <c r="A26" s="52"/>
      <c r="B26" s="48"/>
      <c r="C26" s="48"/>
      <c r="D26" s="48"/>
      <c r="E26" s="50"/>
      <c r="F26" s="55"/>
    </row>
    <row r="27" spans="1:6">
      <c r="A27" s="52" t="s">
        <v>134</v>
      </c>
      <c r="B27" s="53"/>
      <c r="C27" s="53"/>
      <c r="D27" s="55"/>
      <c r="E27" s="54" t="s">
        <v>151</v>
      </c>
      <c r="F27" s="54" t="s">
        <v>152</v>
      </c>
    </row>
    <row r="28" spans="1:6">
      <c r="A28" s="48"/>
      <c r="B28" s="108" t="s">
        <v>89</v>
      </c>
      <c r="C28" s="108"/>
      <c r="D28" s="48"/>
      <c r="E28" s="67" t="s">
        <v>90</v>
      </c>
      <c r="F28" s="77" t="s">
        <v>137</v>
      </c>
    </row>
  </sheetData>
  <mergeCells count="11">
    <mergeCell ref="B20:C20"/>
    <mergeCell ref="B23:C23"/>
    <mergeCell ref="B28:C28"/>
    <mergeCell ref="A3:F3"/>
    <mergeCell ref="A4:F4"/>
    <mergeCell ref="A6:A9"/>
    <mergeCell ref="B6:B9"/>
    <mergeCell ref="C6:C9"/>
    <mergeCell ref="D6:F6"/>
    <mergeCell ref="D7:D8"/>
    <mergeCell ref="E7:F7"/>
  </mergeCells>
  <hyperlinks>
    <hyperlink ref="E8" r:id="rId1" display="consultantplus://offline/ref=284C86C5B40711C96962E740E97CB5DA4EDDA09D7CC34820103B1BEF1Ab7vAG"/>
    <hyperlink ref="F8" r:id="rId2" display="consultantplus://offline/ref=284C86C5B40711C96962E740E97CB5DA4ED2A4997BC74820103B1BEF1Ab7vAG"/>
  </hyperlinks>
  <pageMargins left="0.23622047244094491" right="0.23622047244094491" top="0.74803149606299213" bottom="0.74803149606299213" header="0.31496062992125984" footer="0.31496062992125984"/>
  <pageSetup paperSize="9" scale="83" orientation="portrait" horizontalDpi="0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="90" zoomScaleNormal="90" workbookViewId="0">
      <selection activeCell="A23" sqref="A23"/>
    </sheetView>
  </sheetViews>
  <sheetFormatPr defaultColWidth="9.33203125" defaultRowHeight="13.8"/>
  <cols>
    <col min="1" max="1" width="70" style="1" customWidth="1"/>
    <col min="2" max="3" width="17.6640625" style="1" customWidth="1"/>
    <col min="4" max="16384" width="9.33203125" style="1"/>
  </cols>
  <sheetData>
    <row r="1" spans="1:3">
      <c r="B1" s="101" t="s">
        <v>77</v>
      </c>
      <c r="C1" s="101"/>
    </row>
    <row r="3" spans="1:3">
      <c r="A3" s="101" t="s">
        <v>78</v>
      </c>
      <c r="B3" s="101"/>
      <c r="C3" s="101"/>
    </row>
    <row r="5" spans="1:3" s="13" customFormat="1" ht="27.6">
      <c r="A5" s="11" t="s">
        <v>1</v>
      </c>
      <c r="B5" s="11" t="s">
        <v>31</v>
      </c>
      <c r="C5" s="11" t="s">
        <v>76</v>
      </c>
    </row>
    <row r="6" spans="1:3">
      <c r="A6" s="3">
        <v>1</v>
      </c>
      <c r="B6" s="3">
        <v>2</v>
      </c>
      <c r="C6" s="3">
        <v>3</v>
      </c>
    </row>
    <row r="7" spans="1:3">
      <c r="A7" s="5" t="s">
        <v>70</v>
      </c>
      <c r="B7" s="16" t="s">
        <v>73</v>
      </c>
      <c r="C7" s="17"/>
    </row>
    <row r="8" spans="1:3" ht="48" customHeight="1">
      <c r="A8" s="5" t="s">
        <v>71</v>
      </c>
      <c r="B8" s="16" t="s">
        <v>74</v>
      </c>
      <c r="C8" s="17">
        <v>0</v>
      </c>
    </row>
    <row r="9" spans="1:3" ht="15.75" customHeight="1">
      <c r="A9" s="5" t="s">
        <v>72</v>
      </c>
      <c r="B9" s="16" t="s">
        <v>75</v>
      </c>
      <c r="C9" s="17">
        <v>0</v>
      </c>
    </row>
    <row r="11" spans="1:3">
      <c r="B11" s="1" t="s">
        <v>160</v>
      </c>
    </row>
  </sheetData>
  <mergeCells count="2">
    <mergeCell ref="B1:C1"/>
    <mergeCell ref="A3:C3"/>
  </mergeCells>
  <hyperlinks>
    <hyperlink ref="A8" r:id="rId1" display="consultantplus://offline/ref=284C86C5B40711C96962E740E97CB5DA4ED2AE9A7DC24820103B1BEF1Ab7vAG"/>
  </hyperlinks>
  <printOptions horizontalCentered="1"/>
  <pageMargins left="0.98425196850393704" right="0.39370078740157483" top="0.98425196850393704" bottom="0.39370078740157483" header="0.31496062992125984" footer="0.31496062992125984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титульный</vt:lpstr>
      <vt:lpstr>таблица 1</vt:lpstr>
      <vt:lpstr>таблица 2(2017г.)</vt:lpstr>
      <vt:lpstr>таблица2(2018г.)</vt:lpstr>
      <vt:lpstr>таблица2(2019г.)</vt:lpstr>
      <vt:lpstr>Таблица 2.1</vt:lpstr>
      <vt:lpstr>Таблица 2.1(2018г.)</vt:lpstr>
      <vt:lpstr>Таблица 2.1(2019г.)</vt:lpstr>
      <vt:lpstr>Таблица 3</vt:lpstr>
      <vt:lpstr>субсидии титульный</vt:lpstr>
      <vt:lpstr>субсидии таблица</vt:lpstr>
      <vt:lpstr>'таблица 2(2017г.)'!Заголовки_для_печати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Хватова Е.А.</dc:creator>
  <cp:lastModifiedBy>Любовь</cp:lastModifiedBy>
  <cp:lastPrinted>2017-02-09T02:23:33Z</cp:lastPrinted>
  <dcterms:created xsi:type="dcterms:W3CDTF">2016-01-22T00:13:05Z</dcterms:created>
  <dcterms:modified xsi:type="dcterms:W3CDTF">2017-02-09T02:23:37Z</dcterms:modified>
</cp:coreProperties>
</file>